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570" windowHeight="8445" activeTab="2"/>
  </bookViews>
  <sheets>
    <sheet name="2.Runde" sheetId="6" r:id="rId1"/>
    <sheet name="Statistik" sheetId="5" r:id="rId2"/>
    <sheet name="Jahrgang 1" sheetId="1" r:id="rId3"/>
    <sheet name="Jahrgang 2" sheetId="2" r:id="rId4"/>
    <sheet name="Jahrgang 3" sheetId="3" r:id="rId5"/>
    <sheet name="Jahrgang 4" sheetId="4" r:id="rId6"/>
  </sheets>
  <definedNames>
    <definedName name="_xlnm._FilterDatabase" localSheetId="2" hidden="1">'Jahrgang 1'!$B$5:$F$187</definedName>
    <definedName name="_xlnm._FilterDatabase" localSheetId="3" hidden="1">'Jahrgang 2'!$B$5:$F$176</definedName>
    <definedName name="_xlnm._FilterDatabase" localSheetId="4" hidden="1">'Jahrgang 3'!$B$5:$F$175</definedName>
    <definedName name="_xlnm._FilterDatabase" localSheetId="5" hidden="1">'Jahrgang 4'!$B$5:$F$109</definedName>
    <definedName name="_xlnm._FilterDatabase" localSheetId="1" hidden="1">Statistik!$B$36:$D$55</definedName>
  </definedNames>
  <calcPr calcId="125725"/>
</workbook>
</file>

<file path=xl/calcChain.xml><?xml version="1.0" encoding="utf-8"?>
<calcChain xmlns="http://schemas.openxmlformats.org/spreadsheetml/2006/main">
  <c r="O4" i="5"/>
  <c r="O5"/>
  <c r="O6"/>
  <c r="O7"/>
  <c r="O8"/>
  <c r="O9"/>
  <c r="O10"/>
  <c r="O11"/>
  <c r="O12"/>
  <c r="O13"/>
  <c r="O14"/>
  <c r="O15"/>
  <c r="O16"/>
  <c r="O17"/>
  <c r="O18"/>
  <c r="O19"/>
  <c r="O20"/>
  <c r="O21"/>
  <c r="O22"/>
  <c r="K109" i="4" l="1"/>
  <c r="I6"/>
  <c r="K175" i="3"/>
  <c r="I6"/>
  <c r="K176" i="2"/>
  <c r="I6"/>
  <c r="K185" i="1"/>
  <c r="K186"/>
  <c r="K187"/>
  <c r="I6"/>
  <c r="G5" i="5"/>
  <c r="G6"/>
  <c r="G7"/>
  <c r="G8"/>
  <c r="G9"/>
  <c r="G10"/>
  <c r="G11"/>
  <c r="G12"/>
  <c r="G13"/>
  <c r="G14"/>
  <c r="G15"/>
  <c r="G16"/>
  <c r="G17"/>
  <c r="G18"/>
  <c r="G19"/>
  <c r="G20"/>
  <c r="G21"/>
  <c r="G22"/>
  <c r="G4"/>
  <c r="M5"/>
  <c r="M6"/>
  <c r="M7"/>
  <c r="M8"/>
  <c r="M9"/>
  <c r="M10"/>
  <c r="M11"/>
  <c r="M12"/>
  <c r="M13"/>
  <c r="M14"/>
  <c r="M15"/>
  <c r="M16"/>
  <c r="M17"/>
  <c r="M18"/>
  <c r="M19"/>
  <c r="M20"/>
  <c r="M21"/>
  <c r="M22"/>
  <c r="M4"/>
  <c r="F116" i="4"/>
  <c r="F32" i="5" s="1"/>
  <c r="F115" i="4"/>
  <c r="F31" i="5" s="1"/>
  <c r="F114" i="4"/>
  <c r="F30" i="5" s="1"/>
  <c r="F113" i="4"/>
  <c r="F29" i="5" s="1"/>
  <c r="C7" i="4"/>
  <c r="F182" i="3"/>
  <c r="E32" i="5" s="1"/>
  <c r="F181" i="3"/>
  <c r="E31" i="5" s="1"/>
  <c r="F180" i="3"/>
  <c r="E30" i="5" s="1"/>
  <c r="F179" i="3"/>
  <c r="E29" i="5" s="1"/>
  <c r="C7" i="3"/>
  <c r="F183" i="2"/>
  <c r="D32" i="5" s="1"/>
  <c r="F182" i="2"/>
  <c r="D31" i="5" s="1"/>
  <c r="F181" i="2"/>
  <c r="D30" i="5" s="1"/>
  <c r="F180" i="2"/>
  <c r="D29" i="5" s="1"/>
  <c r="C7" i="2"/>
  <c r="J24" i="5"/>
  <c r="K24"/>
  <c r="L24"/>
  <c r="I24"/>
  <c r="D24"/>
  <c r="E24"/>
  <c r="F24"/>
  <c r="C24"/>
  <c r="C9" i="1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C57"/>
  <c r="C59"/>
  <c r="C61"/>
  <c r="C63"/>
  <c r="C65"/>
  <c r="C67"/>
  <c r="C69"/>
  <c r="C71"/>
  <c r="C73"/>
  <c r="C75"/>
  <c r="C77"/>
  <c r="C79"/>
  <c r="C81"/>
  <c r="C83"/>
  <c r="C85"/>
  <c r="C87"/>
  <c r="C89"/>
  <c r="C91"/>
  <c r="C93"/>
  <c r="C95"/>
  <c r="C97"/>
  <c r="C99"/>
  <c r="C101"/>
  <c r="C103"/>
  <c r="C105"/>
  <c r="C107"/>
  <c r="C109"/>
  <c r="C111"/>
  <c r="C113"/>
  <c r="C115"/>
  <c r="C117"/>
  <c r="C119"/>
  <c r="C121"/>
  <c r="C123"/>
  <c r="C125"/>
  <c r="C127"/>
  <c r="C129"/>
  <c r="C131"/>
  <c r="C133"/>
  <c r="C135"/>
  <c r="C137"/>
  <c r="C139"/>
  <c r="C141"/>
  <c r="C143"/>
  <c r="C145"/>
  <c r="C147"/>
  <c r="C149"/>
  <c r="C151"/>
  <c r="C153"/>
  <c r="C155"/>
  <c r="C157"/>
  <c r="C159"/>
  <c r="C161"/>
  <c r="C163"/>
  <c r="C165"/>
  <c r="C167"/>
  <c r="C169"/>
  <c r="C171"/>
  <c r="C173"/>
  <c r="C175"/>
  <c r="C177"/>
  <c r="C179"/>
  <c r="C181"/>
  <c r="C183"/>
  <c r="C185"/>
  <c r="H185" s="1"/>
  <c r="I185" s="1"/>
  <c r="C187"/>
  <c r="H187" s="1"/>
  <c r="I187" s="1"/>
  <c r="C7"/>
  <c r="F194"/>
  <c r="C32" i="5" s="1"/>
  <c r="F193" i="1"/>
  <c r="C31" i="5" s="1"/>
  <c r="F192" i="1"/>
  <c r="C30" i="5" s="1"/>
  <c r="F191" i="1"/>
  <c r="C29" i="5" s="1"/>
  <c r="J6" i="4" l="1"/>
  <c r="K6" s="1"/>
  <c r="C8"/>
  <c r="J6" i="3"/>
  <c r="K6" s="1"/>
  <c r="C8"/>
  <c r="J6" i="2"/>
  <c r="K6" s="1"/>
  <c r="C8"/>
  <c r="J15" i="1"/>
  <c r="K15" s="1"/>
  <c r="J13"/>
  <c r="K13" s="1"/>
  <c r="J11"/>
  <c r="K11" s="1"/>
  <c r="J9"/>
  <c r="K9" s="1"/>
  <c r="J18"/>
  <c r="K18" s="1"/>
  <c r="J20"/>
  <c r="K20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102"/>
  <c r="K102" s="1"/>
  <c r="J104"/>
  <c r="K104" s="1"/>
  <c r="J106"/>
  <c r="K106" s="1"/>
  <c r="J108"/>
  <c r="K108" s="1"/>
  <c r="J110"/>
  <c r="K110" s="1"/>
  <c r="J112"/>
  <c r="K112" s="1"/>
  <c r="J114"/>
  <c r="K114" s="1"/>
  <c r="J116"/>
  <c r="K116" s="1"/>
  <c r="J118"/>
  <c r="K118" s="1"/>
  <c r="J120"/>
  <c r="K120" s="1"/>
  <c r="J122"/>
  <c r="K122" s="1"/>
  <c r="J124"/>
  <c r="K124" s="1"/>
  <c r="J126"/>
  <c r="K126" s="1"/>
  <c r="J128"/>
  <c r="K128" s="1"/>
  <c r="J130"/>
  <c r="K130" s="1"/>
  <c r="J132"/>
  <c r="K132" s="1"/>
  <c r="J134"/>
  <c r="K134" s="1"/>
  <c r="J136"/>
  <c r="K136" s="1"/>
  <c r="J138"/>
  <c r="K138" s="1"/>
  <c r="J140"/>
  <c r="K140" s="1"/>
  <c r="J142"/>
  <c r="K142" s="1"/>
  <c r="J144"/>
  <c r="K144" s="1"/>
  <c r="J146"/>
  <c r="K146" s="1"/>
  <c r="J148"/>
  <c r="K148" s="1"/>
  <c r="J150"/>
  <c r="K150" s="1"/>
  <c r="J152"/>
  <c r="K152" s="1"/>
  <c r="J154"/>
  <c r="K154" s="1"/>
  <c r="J156"/>
  <c r="K156" s="1"/>
  <c r="J158"/>
  <c r="K158" s="1"/>
  <c r="J160"/>
  <c r="K160" s="1"/>
  <c r="J162"/>
  <c r="K162" s="1"/>
  <c r="J164"/>
  <c r="K164" s="1"/>
  <c r="J166"/>
  <c r="K166" s="1"/>
  <c r="J168"/>
  <c r="K168" s="1"/>
  <c r="J170"/>
  <c r="K170" s="1"/>
  <c r="J172"/>
  <c r="K172" s="1"/>
  <c r="J174"/>
  <c r="K174" s="1"/>
  <c r="J176"/>
  <c r="K176" s="1"/>
  <c r="J178"/>
  <c r="K178" s="1"/>
  <c r="J180"/>
  <c r="K180" s="1"/>
  <c r="J182"/>
  <c r="K182" s="1"/>
  <c r="J184"/>
  <c r="K184" s="1"/>
  <c r="J183"/>
  <c r="K183" s="1"/>
  <c r="J181"/>
  <c r="K181" s="1"/>
  <c r="J179"/>
  <c r="K179" s="1"/>
  <c r="J177"/>
  <c r="K177" s="1"/>
  <c r="J175"/>
  <c r="K175" s="1"/>
  <c r="J173"/>
  <c r="K173" s="1"/>
  <c r="J171"/>
  <c r="K171" s="1"/>
  <c r="J169"/>
  <c r="K169" s="1"/>
  <c r="J167"/>
  <c r="K167" s="1"/>
  <c r="J165"/>
  <c r="K165" s="1"/>
  <c r="J163"/>
  <c r="K163" s="1"/>
  <c r="J161"/>
  <c r="K161" s="1"/>
  <c r="J159"/>
  <c r="K159" s="1"/>
  <c r="J157"/>
  <c r="K157" s="1"/>
  <c r="J155"/>
  <c r="K155" s="1"/>
  <c r="J153"/>
  <c r="K153" s="1"/>
  <c r="J151"/>
  <c r="K151" s="1"/>
  <c r="J149"/>
  <c r="K149" s="1"/>
  <c r="J147"/>
  <c r="K147" s="1"/>
  <c r="J145"/>
  <c r="K145" s="1"/>
  <c r="J143"/>
  <c r="K143" s="1"/>
  <c r="J141"/>
  <c r="K141" s="1"/>
  <c r="J139"/>
  <c r="K139" s="1"/>
  <c r="J137"/>
  <c r="K137" s="1"/>
  <c r="J135"/>
  <c r="K135" s="1"/>
  <c r="J133"/>
  <c r="K133" s="1"/>
  <c r="J131"/>
  <c r="K131" s="1"/>
  <c r="J129"/>
  <c r="K129" s="1"/>
  <c r="J127"/>
  <c r="K127" s="1"/>
  <c r="J125"/>
  <c r="K125" s="1"/>
  <c r="J123"/>
  <c r="K123" s="1"/>
  <c r="J121"/>
  <c r="K121" s="1"/>
  <c r="J119"/>
  <c r="K119" s="1"/>
  <c r="H100"/>
  <c r="I100" s="1"/>
  <c r="H102"/>
  <c r="I102" s="1"/>
  <c r="J117"/>
  <c r="K117" s="1"/>
  <c r="J115"/>
  <c r="K115" s="1"/>
  <c r="J113"/>
  <c r="K113" s="1"/>
  <c r="J111"/>
  <c r="K111" s="1"/>
  <c r="J109"/>
  <c r="K109" s="1"/>
  <c r="J107"/>
  <c r="K107" s="1"/>
  <c r="J105"/>
  <c r="K105" s="1"/>
  <c r="J103"/>
  <c r="K103" s="1"/>
  <c r="H103"/>
  <c r="I103" s="1"/>
  <c r="J101"/>
  <c r="K101" s="1"/>
  <c r="H101"/>
  <c r="I101" s="1"/>
  <c r="J99"/>
  <c r="K99" s="1"/>
  <c r="H99"/>
  <c r="I99" s="1"/>
  <c r="J97"/>
  <c r="K97" s="1"/>
  <c r="H97"/>
  <c r="I97" s="1"/>
  <c r="H98"/>
  <c r="I98" s="1"/>
  <c r="J95"/>
  <c r="K95" s="1"/>
  <c r="H95"/>
  <c r="I95" s="1"/>
  <c r="J93"/>
  <c r="K93" s="1"/>
  <c r="H93"/>
  <c r="I93" s="1"/>
  <c r="J91"/>
  <c r="K91" s="1"/>
  <c r="H91"/>
  <c r="I91" s="1"/>
  <c r="J89"/>
  <c r="K89" s="1"/>
  <c r="H89"/>
  <c r="I89" s="1"/>
  <c r="J87"/>
  <c r="K87" s="1"/>
  <c r="H87"/>
  <c r="I87" s="1"/>
  <c r="J85"/>
  <c r="K85" s="1"/>
  <c r="H85"/>
  <c r="I85" s="1"/>
  <c r="J83"/>
  <c r="K83" s="1"/>
  <c r="H83"/>
  <c r="I83" s="1"/>
  <c r="J81"/>
  <c r="K81" s="1"/>
  <c r="H81"/>
  <c r="I81" s="1"/>
  <c r="J79"/>
  <c r="K79" s="1"/>
  <c r="H79"/>
  <c r="I79" s="1"/>
  <c r="J77"/>
  <c r="K77" s="1"/>
  <c r="H77"/>
  <c r="I77" s="1"/>
  <c r="J75"/>
  <c r="K75" s="1"/>
  <c r="H75"/>
  <c r="I75" s="1"/>
  <c r="J73"/>
  <c r="K73" s="1"/>
  <c r="H54"/>
  <c r="I54" s="1"/>
  <c r="H56"/>
  <c r="I56" s="1"/>
  <c r="H58"/>
  <c r="I58" s="1"/>
  <c r="H60"/>
  <c r="I60" s="1"/>
  <c r="H62"/>
  <c r="I62" s="1"/>
  <c r="H64"/>
  <c r="I64" s="1"/>
  <c r="H66"/>
  <c r="I66" s="1"/>
  <c r="H68"/>
  <c r="I68" s="1"/>
  <c r="H70"/>
  <c r="I70" s="1"/>
  <c r="H72"/>
  <c r="I72" s="1"/>
  <c r="H73"/>
  <c r="I73" s="1"/>
  <c r="H74"/>
  <c r="I74" s="1"/>
  <c r="H76"/>
  <c r="I76" s="1"/>
  <c r="H78"/>
  <c r="I78" s="1"/>
  <c r="H80"/>
  <c r="I80" s="1"/>
  <c r="H82"/>
  <c r="I82" s="1"/>
  <c r="H84"/>
  <c r="I84" s="1"/>
  <c r="H86"/>
  <c r="I86" s="1"/>
  <c r="H88"/>
  <c r="I88" s="1"/>
  <c r="H90"/>
  <c r="I90" s="1"/>
  <c r="H92"/>
  <c r="I92" s="1"/>
  <c r="H94"/>
  <c r="I94" s="1"/>
  <c r="H96"/>
  <c r="I96" s="1"/>
  <c r="J71"/>
  <c r="K71" s="1"/>
  <c r="H71"/>
  <c r="I71" s="1"/>
  <c r="J69"/>
  <c r="K69" s="1"/>
  <c r="H69"/>
  <c r="I69" s="1"/>
  <c r="J67"/>
  <c r="K67" s="1"/>
  <c r="H67"/>
  <c r="I67" s="1"/>
  <c r="J65"/>
  <c r="K65" s="1"/>
  <c r="H65"/>
  <c r="I65" s="1"/>
  <c r="J63"/>
  <c r="K63" s="1"/>
  <c r="H63"/>
  <c r="I63" s="1"/>
  <c r="J61"/>
  <c r="K61" s="1"/>
  <c r="H61"/>
  <c r="I61" s="1"/>
  <c r="J59"/>
  <c r="K59" s="1"/>
  <c r="H59"/>
  <c r="I59" s="1"/>
  <c r="J57"/>
  <c r="K57" s="1"/>
  <c r="H57"/>
  <c r="I57" s="1"/>
  <c r="J55"/>
  <c r="K55" s="1"/>
  <c r="H55"/>
  <c r="I55" s="1"/>
  <c r="J53"/>
  <c r="K53" s="1"/>
  <c r="H53"/>
  <c r="I53" s="1"/>
  <c r="J51"/>
  <c r="K51" s="1"/>
  <c r="H51"/>
  <c r="I51" s="1"/>
  <c r="H52"/>
  <c r="I52" s="1"/>
  <c r="J49"/>
  <c r="K49" s="1"/>
  <c r="H49"/>
  <c r="I49" s="1"/>
  <c r="J47"/>
  <c r="K47" s="1"/>
  <c r="H47"/>
  <c r="I47" s="1"/>
  <c r="J45"/>
  <c r="K45" s="1"/>
  <c r="H45"/>
  <c r="I45" s="1"/>
  <c r="J43"/>
  <c r="K43" s="1"/>
  <c r="H43"/>
  <c r="I43" s="1"/>
  <c r="J41"/>
  <c r="K41" s="1"/>
  <c r="H41"/>
  <c r="I41" s="1"/>
  <c r="J39"/>
  <c r="K39" s="1"/>
  <c r="H39"/>
  <c r="I39" s="1"/>
  <c r="J37"/>
  <c r="K37" s="1"/>
  <c r="H37"/>
  <c r="I37" s="1"/>
  <c r="J35"/>
  <c r="K35" s="1"/>
  <c r="H35"/>
  <c r="I35" s="1"/>
  <c r="J33"/>
  <c r="K33" s="1"/>
  <c r="H33"/>
  <c r="I33" s="1"/>
  <c r="J31"/>
  <c r="K31" s="1"/>
  <c r="H31"/>
  <c r="I31" s="1"/>
  <c r="J29"/>
  <c r="K29" s="1"/>
  <c r="H29"/>
  <c r="I29" s="1"/>
  <c r="J27"/>
  <c r="K27" s="1"/>
  <c r="H18"/>
  <c r="I18" s="1"/>
  <c r="H20"/>
  <c r="I20" s="1"/>
  <c r="H22"/>
  <c r="I22" s="1"/>
  <c r="H24"/>
  <c r="I24" s="1"/>
  <c r="H26"/>
  <c r="I26" s="1"/>
  <c r="H27"/>
  <c r="I27" s="1"/>
  <c r="H28"/>
  <c r="I28" s="1"/>
  <c r="H30"/>
  <c r="I30" s="1"/>
  <c r="H32"/>
  <c r="I32" s="1"/>
  <c r="H34"/>
  <c r="I34" s="1"/>
  <c r="H36"/>
  <c r="I36" s="1"/>
  <c r="H38"/>
  <c r="I38" s="1"/>
  <c r="H40"/>
  <c r="I40" s="1"/>
  <c r="H42"/>
  <c r="I42" s="1"/>
  <c r="H44"/>
  <c r="I44" s="1"/>
  <c r="H46"/>
  <c r="I46" s="1"/>
  <c r="H48"/>
  <c r="I48" s="1"/>
  <c r="H50"/>
  <c r="I50" s="1"/>
  <c r="J25"/>
  <c r="K25" s="1"/>
  <c r="H25"/>
  <c r="I25" s="1"/>
  <c r="J23"/>
  <c r="K23" s="1"/>
  <c r="H23"/>
  <c r="I23" s="1"/>
  <c r="J21"/>
  <c r="K21" s="1"/>
  <c r="H21"/>
  <c r="I21" s="1"/>
  <c r="J19"/>
  <c r="K19" s="1"/>
  <c r="H19"/>
  <c r="I19" s="1"/>
  <c r="J17"/>
  <c r="K17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J16"/>
  <c r="K16" s="1"/>
  <c r="J14"/>
  <c r="K14" s="1"/>
  <c r="J12"/>
  <c r="K12" s="1"/>
  <c r="J10"/>
  <c r="K10" s="1"/>
  <c r="J8"/>
  <c r="K8" s="1"/>
  <c r="J7"/>
  <c r="K7" s="1"/>
  <c r="J6"/>
  <c r="K6" s="1"/>
  <c r="H186"/>
  <c r="I186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C9" i="4" l="1"/>
  <c r="J7"/>
  <c r="K7" s="1"/>
  <c r="C9" i="3"/>
  <c r="J7"/>
  <c r="K7" s="1"/>
  <c r="C9" i="2"/>
  <c r="J7"/>
  <c r="K7" s="1"/>
  <c r="C10" i="4" l="1"/>
  <c r="J8"/>
  <c r="K8" s="1"/>
  <c r="C10" i="3"/>
  <c r="J8"/>
  <c r="K8" s="1"/>
  <c r="C10" i="2"/>
  <c r="J8"/>
  <c r="K8" s="1"/>
  <c r="C11" i="4" l="1"/>
  <c r="J9"/>
  <c r="K9" s="1"/>
  <c r="C11" i="3"/>
  <c r="J9"/>
  <c r="K9" s="1"/>
  <c r="C11" i="2"/>
  <c r="J9"/>
  <c r="K9" s="1"/>
  <c r="C12" i="4" l="1"/>
  <c r="C12" i="3"/>
  <c r="J10"/>
  <c r="K10" s="1"/>
  <c r="C12" i="2"/>
  <c r="J10"/>
  <c r="K10" s="1"/>
  <c r="C13" i="4" l="1"/>
  <c r="J11"/>
  <c r="K11" s="1"/>
  <c r="C13" i="3"/>
  <c r="J11"/>
  <c r="K11" s="1"/>
  <c r="C13" i="2"/>
  <c r="C14" i="4" l="1"/>
  <c r="J10"/>
  <c r="K10" s="1"/>
  <c r="J12"/>
  <c r="K12" s="1"/>
  <c r="C14" i="3"/>
  <c r="J12"/>
  <c r="K12" s="1"/>
  <c r="C14" i="2"/>
  <c r="C15" i="4" l="1"/>
  <c r="J13"/>
  <c r="K13" s="1"/>
  <c r="C15" i="3"/>
  <c r="J13"/>
  <c r="K13" s="1"/>
  <c r="C15" i="2"/>
  <c r="C16" i="4" l="1"/>
  <c r="J14"/>
  <c r="K14" s="1"/>
  <c r="C16" i="3"/>
  <c r="J14"/>
  <c r="K14" s="1"/>
  <c r="C16" i="2"/>
  <c r="J12"/>
  <c r="K12" s="1"/>
  <c r="J14"/>
  <c r="K14" s="1"/>
  <c r="C17" i="4" l="1"/>
  <c r="J15"/>
  <c r="K15" s="1"/>
  <c r="C17" i="3"/>
  <c r="J15"/>
  <c r="K15" s="1"/>
  <c r="C17" i="2"/>
  <c r="J11"/>
  <c r="K11" s="1"/>
  <c r="J13"/>
  <c r="K13" s="1"/>
  <c r="J15"/>
  <c r="K15" s="1"/>
  <c r="C18" i="4" l="1"/>
  <c r="J16"/>
  <c r="K16" s="1"/>
  <c r="C18" i="3"/>
  <c r="J16"/>
  <c r="K16" s="1"/>
  <c r="C18" i="2"/>
  <c r="C19" i="4" l="1"/>
  <c r="J17"/>
  <c r="K17" s="1"/>
  <c r="C19" i="3"/>
  <c r="J17"/>
  <c r="K17" s="1"/>
  <c r="C19" i="2"/>
  <c r="C20" i="4" l="1"/>
  <c r="J18"/>
  <c r="K18" s="1"/>
  <c r="C20" i="3"/>
  <c r="J18"/>
  <c r="K18" s="1"/>
  <c r="C20" i="2"/>
  <c r="J16"/>
  <c r="K16" s="1"/>
  <c r="J18"/>
  <c r="K18" s="1"/>
  <c r="C21" i="4" l="1"/>
  <c r="J19"/>
  <c r="K19" s="1"/>
  <c r="C21" i="3"/>
  <c r="J19"/>
  <c r="K19" s="1"/>
  <c r="C21" i="2"/>
  <c r="J17"/>
  <c r="K17" s="1"/>
  <c r="J19"/>
  <c r="K19" s="1"/>
  <c r="C22" i="4" l="1"/>
  <c r="J20"/>
  <c r="K20" s="1"/>
  <c r="C22" i="3"/>
  <c r="J20"/>
  <c r="K20" s="1"/>
  <c r="C22" i="2"/>
  <c r="C23" i="4" l="1"/>
  <c r="J21"/>
  <c r="K21" s="1"/>
  <c r="C23" i="3"/>
  <c r="J21"/>
  <c r="K21" s="1"/>
  <c r="C23" i="2"/>
  <c r="C24" i="4" l="1"/>
  <c r="C24" i="3"/>
  <c r="J22"/>
  <c r="K22" s="1"/>
  <c r="C24" i="2"/>
  <c r="J20"/>
  <c r="K20" s="1"/>
  <c r="J22"/>
  <c r="K22" s="1"/>
  <c r="C25" i="4" l="1"/>
  <c r="J23"/>
  <c r="K23" s="1"/>
  <c r="C25" i="3"/>
  <c r="C25" i="2"/>
  <c r="J21"/>
  <c r="K21" s="1"/>
  <c r="J23"/>
  <c r="K23" s="1"/>
  <c r="C26" i="4" l="1"/>
  <c r="J22"/>
  <c r="K22" s="1"/>
  <c r="J24"/>
  <c r="K24" s="1"/>
  <c r="C26" i="3"/>
  <c r="C26" i="2"/>
  <c r="C27" i="4" l="1"/>
  <c r="J25"/>
  <c r="K25" s="1"/>
  <c r="C27" i="3"/>
  <c r="C27" i="2"/>
  <c r="J25"/>
  <c r="K25" s="1"/>
  <c r="C28" i="4" l="1"/>
  <c r="J26"/>
  <c r="K26" s="1"/>
  <c r="C28" i="3"/>
  <c r="J24"/>
  <c r="K24" s="1"/>
  <c r="J26"/>
  <c r="K26" s="1"/>
  <c r="C28" i="2"/>
  <c r="J24"/>
  <c r="K24" s="1"/>
  <c r="J26"/>
  <c r="K26" s="1"/>
  <c r="C29" i="4" l="1"/>
  <c r="C29" i="3"/>
  <c r="J23"/>
  <c r="K23" s="1"/>
  <c r="J25"/>
  <c r="K25" s="1"/>
  <c r="J27"/>
  <c r="K27" s="1"/>
  <c r="C29" i="2"/>
  <c r="C30" i="4" l="1"/>
  <c r="J28"/>
  <c r="K28" s="1"/>
  <c r="C30" i="3"/>
  <c r="J28"/>
  <c r="K28" s="1"/>
  <c r="C30" i="2"/>
  <c r="J28"/>
  <c r="K28" s="1"/>
  <c r="C31" i="4" l="1"/>
  <c r="J27"/>
  <c r="K27" s="1"/>
  <c r="J29"/>
  <c r="K29" s="1"/>
  <c r="C31" i="3"/>
  <c r="J29"/>
  <c r="K29" s="1"/>
  <c r="C31" i="2"/>
  <c r="J27"/>
  <c r="K27" s="1"/>
  <c r="J29"/>
  <c r="K29" s="1"/>
  <c r="C32" i="4" l="1"/>
  <c r="C32" i="3"/>
  <c r="C32" i="2"/>
  <c r="C33" i="4" l="1"/>
  <c r="C33" i="3"/>
  <c r="C33" i="2"/>
  <c r="J31"/>
  <c r="K31" s="1"/>
  <c r="C34" i="4" l="1"/>
  <c r="C34" i="3"/>
  <c r="C34" i="2"/>
  <c r="J30"/>
  <c r="K30" s="1"/>
  <c r="J32"/>
  <c r="K32" s="1"/>
  <c r="C35" i="4" l="1"/>
  <c r="C35" i="3"/>
  <c r="C35" i="2"/>
  <c r="C36" i="4" l="1"/>
  <c r="C36" i="3"/>
  <c r="C36" i="2"/>
  <c r="C37" i="4" l="1"/>
  <c r="C37" i="3"/>
  <c r="J31"/>
  <c r="K31" s="1"/>
  <c r="J33"/>
  <c r="K33" s="1"/>
  <c r="J35"/>
  <c r="K35" s="1"/>
  <c r="C37" i="2"/>
  <c r="C38" i="4" l="1"/>
  <c r="J30"/>
  <c r="K30" s="1"/>
  <c r="J32"/>
  <c r="K32" s="1"/>
  <c r="J34"/>
  <c r="K34" s="1"/>
  <c r="J36"/>
  <c r="K36" s="1"/>
  <c r="C38" i="3"/>
  <c r="J30"/>
  <c r="K30" s="1"/>
  <c r="J32"/>
  <c r="K32" s="1"/>
  <c r="J34"/>
  <c r="K34" s="1"/>
  <c r="J36"/>
  <c r="K36" s="1"/>
  <c r="C38" i="2"/>
  <c r="J34"/>
  <c r="K34" s="1"/>
  <c r="J36"/>
  <c r="K36" s="1"/>
  <c r="C39" i="4" l="1"/>
  <c r="J31"/>
  <c r="K31" s="1"/>
  <c r="J33"/>
  <c r="K33" s="1"/>
  <c r="J35"/>
  <c r="K35" s="1"/>
  <c r="J37"/>
  <c r="K37" s="1"/>
  <c r="C39" i="3"/>
  <c r="C39" i="2"/>
  <c r="J33"/>
  <c r="K33" s="1"/>
  <c r="J35"/>
  <c r="K35" s="1"/>
  <c r="J37"/>
  <c r="K37" s="1"/>
  <c r="C40" i="4" l="1"/>
  <c r="J38"/>
  <c r="K38" s="1"/>
  <c r="C40" i="3"/>
  <c r="J38"/>
  <c r="K38" s="1"/>
  <c r="C40" i="2"/>
  <c r="C41" i="4" l="1"/>
  <c r="J39"/>
  <c r="K39" s="1"/>
  <c r="C41" i="3"/>
  <c r="J37"/>
  <c r="K37" s="1"/>
  <c r="J39"/>
  <c r="K39" s="1"/>
  <c r="C41" i="2"/>
  <c r="J39"/>
  <c r="K39" s="1"/>
  <c r="C42" i="4" l="1"/>
  <c r="C42" i="3"/>
  <c r="C42" i="2"/>
  <c r="J38"/>
  <c r="K38" s="1"/>
  <c r="J40"/>
  <c r="K40" s="1"/>
  <c r="C43" i="4" l="1"/>
  <c r="J41"/>
  <c r="K41" s="1"/>
  <c r="C43" i="3"/>
  <c r="C43" i="2"/>
  <c r="C44" i="4" l="1"/>
  <c r="J40"/>
  <c r="K40" s="1"/>
  <c r="J42"/>
  <c r="K42" s="1"/>
  <c r="C44" i="3"/>
  <c r="C44" i="2"/>
  <c r="C45" i="4" l="1"/>
  <c r="C45" i="3"/>
  <c r="C45" i="2"/>
  <c r="C46" i="4" l="1"/>
  <c r="C46" i="3"/>
  <c r="J40"/>
  <c r="K40" s="1"/>
  <c r="J42"/>
  <c r="K42" s="1"/>
  <c r="J44"/>
  <c r="K44" s="1"/>
  <c r="C46" i="2"/>
  <c r="C47" i="4" l="1"/>
  <c r="J43"/>
  <c r="K43" s="1"/>
  <c r="J45"/>
  <c r="K45" s="1"/>
  <c r="C47" i="3"/>
  <c r="J41"/>
  <c r="K41" s="1"/>
  <c r="J43"/>
  <c r="K43" s="1"/>
  <c r="J45"/>
  <c r="K45" s="1"/>
  <c r="C47" i="2"/>
  <c r="C48" i="4" l="1"/>
  <c r="J44"/>
  <c r="K44" s="1"/>
  <c r="J46"/>
  <c r="K46" s="1"/>
  <c r="C48" i="3"/>
  <c r="C48" i="2"/>
  <c r="C49" i="4" l="1"/>
  <c r="C49" i="3"/>
  <c r="C49" i="2"/>
  <c r="C50" i="4" l="1"/>
  <c r="C50" i="3"/>
  <c r="C50" i="2"/>
  <c r="C51" i="4" l="1"/>
  <c r="C51" i="3"/>
  <c r="C51" i="2"/>
  <c r="C52" i="4" l="1"/>
  <c r="J48"/>
  <c r="K48" s="1"/>
  <c r="J50"/>
  <c r="K50" s="1"/>
  <c r="C52" i="3"/>
  <c r="C52" i="2"/>
  <c r="J44"/>
  <c r="K44" s="1"/>
  <c r="J46"/>
  <c r="K46" s="1"/>
  <c r="J48"/>
  <c r="K48" s="1"/>
  <c r="J50"/>
  <c r="K50" s="1"/>
  <c r="C53" i="4" l="1"/>
  <c r="J47"/>
  <c r="K47" s="1"/>
  <c r="J49"/>
  <c r="K49" s="1"/>
  <c r="J51"/>
  <c r="K51" s="1"/>
  <c r="C53" i="3"/>
  <c r="J47"/>
  <c r="K47" s="1"/>
  <c r="J49"/>
  <c r="K49" s="1"/>
  <c r="J51"/>
  <c r="K51" s="1"/>
  <c r="C53" i="2"/>
  <c r="J45"/>
  <c r="K45" s="1"/>
  <c r="J47"/>
  <c r="K47" s="1"/>
  <c r="J49"/>
  <c r="K49" s="1"/>
  <c r="J51"/>
  <c r="K51" s="1"/>
  <c r="C54" i="4" l="1"/>
  <c r="J52"/>
  <c r="K52" s="1"/>
  <c r="C54" i="3"/>
  <c r="J46"/>
  <c r="K46" s="1"/>
  <c r="J48"/>
  <c r="K48" s="1"/>
  <c r="J50"/>
  <c r="K50" s="1"/>
  <c r="J52"/>
  <c r="K52" s="1"/>
  <c r="C54" i="2"/>
  <c r="C55" i="4" l="1"/>
  <c r="J53"/>
  <c r="K53" s="1"/>
  <c r="C55" i="3"/>
  <c r="J53"/>
  <c r="K53" s="1"/>
  <c r="C55" i="2"/>
  <c r="C56" i="4" l="1"/>
  <c r="C56" i="3"/>
  <c r="J54"/>
  <c r="K54" s="1"/>
  <c r="C56" i="2"/>
  <c r="C57" i="4" l="1"/>
  <c r="C57" i="3"/>
  <c r="J55"/>
  <c r="K55" s="1"/>
  <c r="C57" i="2"/>
  <c r="H57" i="4" l="1"/>
  <c r="I57" s="1"/>
  <c r="C58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J54"/>
  <c r="K54" s="1"/>
  <c r="H56"/>
  <c r="I56" s="1"/>
  <c r="J56"/>
  <c r="K56" s="1"/>
  <c r="C58" i="3"/>
  <c r="C58" i="2"/>
  <c r="H58" i="4" l="1"/>
  <c r="I58" s="1"/>
  <c r="C59"/>
  <c r="J55"/>
  <c r="K55" s="1"/>
  <c r="J57"/>
  <c r="K57" s="1"/>
  <c r="C59" i="3"/>
  <c r="C59" i="2"/>
  <c r="J53"/>
  <c r="K53" s="1"/>
  <c r="J55"/>
  <c r="K55" s="1"/>
  <c r="J57"/>
  <c r="K57" s="1"/>
  <c r="H59" i="4" l="1"/>
  <c r="I59" s="1"/>
  <c r="C60"/>
  <c r="C60" i="3"/>
  <c r="J56"/>
  <c r="K56" s="1"/>
  <c r="J58"/>
  <c r="K58" s="1"/>
  <c r="C60" i="2"/>
  <c r="J52"/>
  <c r="K52" s="1"/>
  <c r="J54"/>
  <c r="K54" s="1"/>
  <c r="J56"/>
  <c r="K56" s="1"/>
  <c r="J58"/>
  <c r="K58" s="1"/>
  <c r="H60" i="4" l="1"/>
  <c r="I60" s="1"/>
  <c r="C61"/>
  <c r="C61" i="3"/>
  <c r="J57"/>
  <c r="K57" s="1"/>
  <c r="J59"/>
  <c r="K59" s="1"/>
  <c r="C61" i="2"/>
  <c r="H61" i="4" l="1"/>
  <c r="I61" s="1"/>
  <c r="C62"/>
  <c r="C62" i="3"/>
  <c r="C62" i="2"/>
  <c r="H62" i="4" l="1"/>
  <c r="I62" s="1"/>
  <c r="C63"/>
  <c r="C63" i="3"/>
  <c r="C63" i="2"/>
  <c r="J59"/>
  <c r="K59" s="1"/>
  <c r="J61"/>
  <c r="K61" s="1"/>
  <c r="H63" i="4" l="1"/>
  <c r="I63" s="1"/>
  <c r="C64"/>
  <c r="J58"/>
  <c r="K58" s="1"/>
  <c r="J60"/>
  <c r="K60" s="1"/>
  <c r="J62"/>
  <c r="K62" s="1"/>
  <c r="C64" i="3"/>
  <c r="C64" i="2"/>
  <c r="J60"/>
  <c r="K60" s="1"/>
  <c r="J62"/>
  <c r="K62" s="1"/>
  <c r="C65" i="4" l="1"/>
  <c r="J59"/>
  <c r="K59" s="1"/>
  <c r="J61"/>
  <c r="K61" s="1"/>
  <c r="J63"/>
  <c r="K63" s="1"/>
  <c r="C65" i="3"/>
  <c r="C65" i="2"/>
  <c r="C66" i="4" l="1"/>
  <c r="C66" i="3"/>
  <c r="C66" i="2"/>
  <c r="C67" i="4" l="1"/>
  <c r="C67" i="3"/>
  <c r="C67" i="2"/>
  <c r="J63"/>
  <c r="K63" s="1"/>
  <c r="J65"/>
  <c r="K65" s="1"/>
  <c r="C68" i="4" l="1"/>
  <c r="C68" i="3"/>
  <c r="C68" i="2"/>
  <c r="J64"/>
  <c r="K64" s="1"/>
  <c r="J66"/>
  <c r="K66" s="1"/>
  <c r="C69" i="4" l="1"/>
  <c r="C69" i="3"/>
  <c r="J61"/>
  <c r="K61" s="1"/>
  <c r="J63"/>
  <c r="K63" s="1"/>
  <c r="J65"/>
  <c r="K65" s="1"/>
  <c r="J67"/>
  <c r="K67" s="1"/>
  <c r="C69" i="2"/>
  <c r="C70" i="4" l="1"/>
  <c r="J64"/>
  <c r="K64" s="1"/>
  <c r="J66"/>
  <c r="K66" s="1"/>
  <c r="J68"/>
  <c r="K68" s="1"/>
  <c r="C70" i="3"/>
  <c r="J62"/>
  <c r="K62" s="1"/>
  <c r="J64"/>
  <c r="K64" s="1"/>
  <c r="J66"/>
  <c r="K66" s="1"/>
  <c r="J68"/>
  <c r="K68" s="1"/>
  <c r="C70" i="2"/>
  <c r="C71" i="4" l="1"/>
  <c r="J65"/>
  <c r="K65" s="1"/>
  <c r="J67"/>
  <c r="K67" s="1"/>
  <c r="J69"/>
  <c r="K69" s="1"/>
  <c r="C71" i="3"/>
  <c r="C71" i="2"/>
  <c r="C72" i="4" l="1"/>
  <c r="C72" i="3"/>
  <c r="C72" i="2"/>
  <c r="C73" i="4" l="1"/>
  <c r="C73" i="3"/>
  <c r="J69"/>
  <c r="K69" s="1"/>
  <c r="J71"/>
  <c r="K71" s="1"/>
  <c r="C73" i="2"/>
  <c r="C74" i="4" l="1"/>
  <c r="J70"/>
  <c r="K70" s="1"/>
  <c r="J72"/>
  <c r="K72" s="1"/>
  <c r="C74" i="3"/>
  <c r="J70"/>
  <c r="K70" s="1"/>
  <c r="J72"/>
  <c r="K72" s="1"/>
  <c r="C74" i="2"/>
  <c r="C75" i="4" l="1"/>
  <c r="J71"/>
  <c r="K71" s="1"/>
  <c r="J73"/>
  <c r="K73" s="1"/>
  <c r="C75" i="3"/>
  <c r="C75" i="2"/>
  <c r="C76" i="4" l="1"/>
  <c r="C76" i="3"/>
  <c r="C76" i="2"/>
  <c r="C77" i="4" l="1"/>
  <c r="J75"/>
  <c r="K75" s="1"/>
  <c r="C77" i="3"/>
  <c r="J73"/>
  <c r="K73" s="1"/>
  <c r="J75"/>
  <c r="K75" s="1"/>
  <c r="C77" i="2"/>
  <c r="C78" i="4" l="1"/>
  <c r="J74"/>
  <c r="K74" s="1"/>
  <c r="J76"/>
  <c r="K76" s="1"/>
  <c r="C78" i="3"/>
  <c r="J74"/>
  <c r="K74" s="1"/>
  <c r="J76"/>
  <c r="K76" s="1"/>
  <c r="C78" i="2"/>
  <c r="C79" i="4" l="1"/>
  <c r="J77"/>
  <c r="K77" s="1"/>
  <c r="C79" i="3"/>
  <c r="C79" i="2"/>
  <c r="C80" i="4" l="1"/>
  <c r="C80" i="3"/>
  <c r="C80" i="2"/>
  <c r="J72"/>
  <c r="K72" s="1"/>
  <c r="J74"/>
  <c r="K74" s="1"/>
  <c r="J76"/>
  <c r="K76" s="1"/>
  <c r="J78"/>
  <c r="K78" s="1"/>
  <c r="C81" i="4" l="1"/>
  <c r="J79"/>
  <c r="K79" s="1"/>
  <c r="C81" i="3"/>
  <c r="C81" i="2"/>
  <c r="J73"/>
  <c r="K73" s="1"/>
  <c r="J75"/>
  <c r="K75" s="1"/>
  <c r="J77"/>
  <c r="K77" s="1"/>
  <c r="J79"/>
  <c r="K79" s="1"/>
  <c r="C82" i="4" l="1"/>
  <c r="J78"/>
  <c r="K78" s="1"/>
  <c r="J80"/>
  <c r="K80" s="1"/>
  <c r="C82" i="3"/>
  <c r="C82" i="2"/>
  <c r="C83" i="4" l="1"/>
  <c r="C83" i="3"/>
  <c r="C83" i="2"/>
  <c r="H83" i="4" l="1"/>
  <c r="I83" s="1"/>
  <c r="C84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C84" i="3"/>
  <c r="C84" i="2"/>
  <c r="H84" i="4" l="1"/>
  <c r="I84" s="1"/>
  <c r="C85"/>
  <c r="C85" i="3"/>
  <c r="C85" i="2"/>
  <c r="H85" i="4" l="1"/>
  <c r="I85" s="1"/>
  <c r="C86"/>
  <c r="C86" i="3"/>
  <c r="C86" i="2"/>
  <c r="H86" i="4" l="1"/>
  <c r="I86" s="1"/>
  <c r="C87"/>
  <c r="C87" i="3"/>
  <c r="C87" i="2"/>
  <c r="J81"/>
  <c r="K81" s="1"/>
  <c r="J83"/>
  <c r="K83" s="1"/>
  <c r="J85"/>
  <c r="K85" s="1"/>
  <c r="H87" i="4" l="1"/>
  <c r="I87" s="1"/>
  <c r="C88"/>
  <c r="C88" i="3"/>
  <c r="J80"/>
  <c r="K80" s="1"/>
  <c r="J82"/>
  <c r="K82" s="1"/>
  <c r="J84"/>
  <c r="K84" s="1"/>
  <c r="J86"/>
  <c r="K86" s="1"/>
  <c r="C88" i="2"/>
  <c r="J80"/>
  <c r="K80" s="1"/>
  <c r="J82"/>
  <c r="K82" s="1"/>
  <c r="J84"/>
  <c r="K84" s="1"/>
  <c r="J86"/>
  <c r="K86" s="1"/>
  <c r="H88" i="4" l="1"/>
  <c r="I88" s="1"/>
  <c r="C89"/>
  <c r="J81"/>
  <c r="K81" s="1"/>
  <c r="J83"/>
  <c r="K83" s="1"/>
  <c r="J85"/>
  <c r="K85" s="1"/>
  <c r="J87"/>
  <c r="K87" s="1"/>
  <c r="C89" i="3"/>
  <c r="J81"/>
  <c r="K81" s="1"/>
  <c r="J83"/>
  <c r="K83" s="1"/>
  <c r="J85"/>
  <c r="K85" s="1"/>
  <c r="J87"/>
  <c r="K87" s="1"/>
  <c r="C89" i="2"/>
  <c r="H89" i="4" l="1"/>
  <c r="I89" s="1"/>
  <c r="C90"/>
  <c r="J82"/>
  <c r="K82" s="1"/>
  <c r="J84"/>
  <c r="K84" s="1"/>
  <c r="J86"/>
  <c r="K86" s="1"/>
  <c r="J88"/>
  <c r="K88" s="1"/>
  <c r="C90" i="3"/>
  <c r="C90" i="2"/>
  <c r="H90" i="4" l="1"/>
  <c r="I90" s="1"/>
  <c r="C91"/>
  <c r="H90" i="3"/>
  <c r="I90" s="1"/>
  <c r="C9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C91" i="2"/>
  <c r="H91" i="4" l="1"/>
  <c r="I91" s="1"/>
  <c r="C92"/>
  <c r="J90"/>
  <c r="K90" s="1"/>
  <c r="H91" i="3"/>
  <c r="I91" s="1"/>
  <c r="C92"/>
  <c r="J88"/>
  <c r="K88" s="1"/>
  <c r="J90"/>
  <c r="K90" s="1"/>
  <c r="H91" i="2"/>
  <c r="I91" s="1"/>
  <c r="C92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C93" i="4" l="1"/>
  <c r="J89"/>
  <c r="K89" s="1"/>
  <c r="J91"/>
  <c r="K91" s="1"/>
  <c r="H92" i="3"/>
  <c r="I92" s="1"/>
  <c r="C93"/>
  <c r="J89"/>
  <c r="K89" s="1"/>
  <c r="J91"/>
  <c r="K91" s="1"/>
  <c r="H92" i="2"/>
  <c r="I92" s="1"/>
  <c r="C93"/>
  <c r="C94" i="4" l="1"/>
  <c r="H93" i="3"/>
  <c r="I93" s="1"/>
  <c r="C94"/>
  <c r="H93" i="2"/>
  <c r="I93" s="1"/>
  <c r="C94"/>
  <c r="C95" i="4" l="1"/>
  <c r="J93"/>
  <c r="K93" s="1"/>
  <c r="H94" i="3"/>
  <c r="I94" s="1"/>
  <c r="C95"/>
  <c r="H94" i="2"/>
  <c r="I94" s="1"/>
  <c r="C95"/>
  <c r="C96" i="4" l="1"/>
  <c r="J92"/>
  <c r="K92" s="1"/>
  <c r="J94"/>
  <c r="K94" s="1"/>
  <c r="H95" i="3"/>
  <c r="I95" s="1"/>
  <c r="C96"/>
  <c r="H95" i="2"/>
  <c r="I95" s="1"/>
  <c r="C96"/>
  <c r="H96" i="4" l="1"/>
  <c r="I96" s="1"/>
  <c r="C97"/>
  <c r="H92"/>
  <c r="I92" s="1"/>
  <c r="H93"/>
  <c r="I93" s="1"/>
  <c r="H94"/>
  <c r="I94" s="1"/>
  <c r="H95"/>
  <c r="I95" s="1"/>
  <c r="J95"/>
  <c r="K95" s="1"/>
  <c r="H96" i="3"/>
  <c r="I96" s="1"/>
  <c r="C97"/>
  <c r="J93"/>
  <c r="K93" s="1"/>
  <c r="J95"/>
  <c r="K95" s="1"/>
  <c r="H96" i="2"/>
  <c r="I96" s="1"/>
  <c r="C97"/>
  <c r="J89"/>
  <c r="K89" s="1"/>
  <c r="J91"/>
  <c r="K91" s="1"/>
  <c r="J93"/>
  <c r="K93" s="1"/>
  <c r="J95"/>
  <c r="K95" s="1"/>
  <c r="H97" i="4" l="1"/>
  <c r="I97" s="1"/>
  <c r="C98"/>
  <c r="J96"/>
  <c r="K96" s="1"/>
  <c r="C98" i="3"/>
  <c r="J92"/>
  <c r="K92" s="1"/>
  <c r="J94"/>
  <c r="K94" s="1"/>
  <c r="J96"/>
  <c r="K96" s="1"/>
  <c r="H97" i="2"/>
  <c r="I97" s="1"/>
  <c r="C98"/>
  <c r="J90"/>
  <c r="K90" s="1"/>
  <c r="J92"/>
  <c r="K92" s="1"/>
  <c r="J94"/>
  <c r="K94" s="1"/>
  <c r="J96"/>
  <c r="K96" s="1"/>
  <c r="H98" i="4" l="1"/>
  <c r="I98" s="1"/>
  <c r="C99"/>
  <c r="J97"/>
  <c r="K97" s="1"/>
  <c r="C99" i="3"/>
  <c r="H98" i="2"/>
  <c r="I98" s="1"/>
  <c r="C99"/>
  <c r="C100" i="4" l="1"/>
  <c r="J98"/>
  <c r="K98" s="1"/>
  <c r="C100" i="3"/>
  <c r="H99" i="2"/>
  <c r="I99" s="1"/>
  <c r="C100"/>
  <c r="C101" i="4" l="1"/>
  <c r="J99"/>
  <c r="K99" s="1"/>
  <c r="C101" i="3"/>
  <c r="H100" i="2"/>
  <c r="I100" s="1"/>
  <c r="C101"/>
  <c r="C102" i="4" l="1"/>
  <c r="J100"/>
  <c r="K100" s="1"/>
  <c r="C102" i="3"/>
  <c r="J98"/>
  <c r="K98" s="1"/>
  <c r="J100"/>
  <c r="K100" s="1"/>
  <c r="H101" i="2"/>
  <c r="I101" s="1"/>
  <c r="C102"/>
  <c r="C103" i="4" l="1"/>
  <c r="J101"/>
  <c r="K101" s="1"/>
  <c r="C103" i="3"/>
  <c r="J97"/>
  <c r="K97" s="1"/>
  <c r="J99"/>
  <c r="K99" s="1"/>
  <c r="J101"/>
  <c r="K101" s="1"/>
  <c r="H102" i="2"/>
  <c r="I102" s="1"/>
  <c r="C103"/>
  <c r="H103" i="4" l="1"/>
  <c r="I103" s="1"/>
  <c r="C104"/>
  <c r="H99"/>
  <c r="I99" s="1"/>
  <c r="H100"/>
  <c r="I100" s="1"/>
  <c r="H101"/>
  <c r="I101" s="1"/>
  <c r="H102"/>
  <c r="I102" s="1"/>
  <c r="C104" i="3"/>
  <c r="H103" i="2"/>
  <c r="I103" s="1"/>
  <c r="C104"/>
  <c r="H104" i="4" l="1"/>
  <c r="I104" s="1"/>
  <c r="C105"/>
  <c r="J103"/>
  <c r="K103" s="1"/>
  <c r="C105" i="3"/>
  <c r="H104" i="2"/>
  <c r="I104" s="1"/>
  <c r="C105"/>
  <c r="H105" i="4" l="1"/>
  <c r="I105" s="1"/>
  <c r="C106"/>
  <c r="J102"/>
  <c r="K102" s="1"/>
  <c r="J104"/>
  <c r="K104" s="1"/>
  <c r="C106" i="3"/>
  <c r="H105" i="2"/>
  <c r="I105" s="1"/>
  <c r="C106"/>
  <c r="H106" i="4" l="1"/>
  <c r="I106" s="1"/>
  <c r="C107"/>
  <c r="J105"/>
  <c r="K105" s="1"/>
  <c r="C107" i="3"/>
  <c r="H106" i="2"/>
  <c r="I106" s="1"/>
  <c r="C107"/>
  <c r="H107" i="4" l="1"/>
  <c r="I107" s="1"/>
  <c r="C108"/>
  <c r="J106"/>
  <c r="K106" s="1"/>
  <c r="C108" i="3"/>
  <c r="H107" i="2"/>
  <c r="I107" s="1"/>
  <c r="C108"/>
  <c r="J100"/>
  <c r="K100" s="1"/>
  <c r="J102"/>
  <c r="K102" s="1"/>
  <c r="J104"/>
  <c r="K104" s="1"/>
  <c r="J106"/>
  <c r="K106" s="1"/>
  <c r="H108" i="4" l="1"/>
  <c r="I108" s="1"/>
  <c r="C109"/>
  <c r="H109" s="1"/>
  <c r="I109" s="1"/>
  <c r="J107"/>
  <c r="K107" s="1"/>
  <c r="C109" i="3"/>
  <c r="C109" i="2"/>
  <c r="J101"/>
  <c r="K101" s="1"/>
  <c r="J103"/>
  <c r="K103" s="1"/>
  <c r="J105"/>
  <c r="K105" s="1"/>
  <c r="J107"/>
  <c r="K107" s="1"/>
  <c r="J108" i="4" l="1"/>
  <c r="K108" s="1"/>
  <c r="C110" i="3"/>
  <c r="C110" i="2"/>
  <c r="C111" i="3" l="1"/>
  <c r="C111" i="2"/>
  <c r="C112" i="3" l="1"/>
  <c r="C112" i="2"/>
  <c r="C113" i="3" l="1"/>
  <c r="C113" i="2"/>
  <c r="C114" i="3" l="1"/>
  <c r="C114" i="2"/>
  <c r="C115" i="3" l="1"/>
  <c r="J107"/>
  <c r="K107" s="1"/>
  <c r="J109"/>
  <c r="K109" s="1"/>
  <c r="J111"/>
  <c r="K111" s="1"/>
  <c r="J113"/>
  <c r="K113" s="1"/>
  <c r="C115" i="2"/>
  <c r="C116" i="3" l="1"/>
  <c r="J108"/>
  <c r="K108" s="1"/>
  <c r="J110"/>
  <c r="K110" s="1"/>
  <c r="J112"/>
  <c r="K112" s="1"/>
  <c r="J114"/>
  <c r="K114" s="1"/>
  <c r="C116" i="2"/>
  <c r="C117" i="3" l="1"/>
  <c r="C117" i="2"/>
  <c r="C118" i="3" l="1"/>
  <c r="J116"/>
  <c r="K116" s="1"/>
  <c r="C118" i="2"/>
  <c r="C119" i="3" l="1"/>
  <c r="J115"/>
  <c r="K115" s="1"/>
  <c r="J117"/>
  <c r="K117" s="1"/>
  <c r="C119" i="2"/>
  <c r="C120" i="3" l="1"/>
  <c r="C120" i="2"/>
  <c r="C121" i="3" l="1"/>
  <c r="C121" i="2"/>
  <c r="C122" i="3" l="1"/>
  <c r="C122" i="2"/>
  <c r="C123" i="3" l="1"/>
  <c r="C123" i="2"/>
  <c r="C124" i="3" l="1"/>
  <c r="C124" i="2"/>
  <c r="C125" i="3" l="1"/>
  <c r="J119"/>
  <c r="K119" s="1"/>
  <c r="J121"/>
  <c r="K121" s="1"/>
  <c r="J123"/>
  <c r="K123" s="1"/>
  <c r="C125" i="2"/>
  <c r="C126" i="3" l="1"/>
  <c r="J118"/>
  <c r="K118" s="1"/>
  <c r="J120"/>
  <c r="K120" s="1"/>
  <c r="J122"/>
  <c r="K122" s="1"/>
  <c r="J124"/>
  <c r="K124" s="1"/>
  <c r="C126" i="2"/>
  <c r="C127" i="3" l="1"/>
  <c r="C127" i="2"/>
  <c r="C128" i="3" l="1"/>
  <c r="C128" i="2"/>
  <c r="J120"/>
  <c r="K120" s="1"/>
  <c r="J122"/>
  <c r="K122" s="1"/>
  <c r="J124"/>
  <c r="K124" s="1"/>
  <c r="J126"/>
  <c r="K126" s="1"/>
  <c r="C129" i="3" l="1"/>
  <c r="C129" i="2"/>
  <c r="J121"/>
  <c r="K121" s="1"/>
  <c r="J123"/>
  <c r="K123" s="1"/>
  <c r="J125"/>
  <c r="K125" s="1"/>
  <c r="J127"/>
  <c r="K127" s="1"/>
  <c r="C130" i="3" l="1"/>
  <c r="C130" i="2"/>
  <c r="C131" i="3" l="1"/>
  <c r="C131" i="2"/>
  <c r="C132" i="3" l="1"/>
  <c r="C132" i="2"/>
  <c r="J128"/>
  <c r="K128" s="1"/>
  <c r="J130"/>
  <c r="K130" s="1"/>
  <c r="C133" i="3" l="1"/>
  <c r="C133" i="2"/>
  <c r="J129"/>
  <c r="K129" s="1"/>
  <c r="J131"/>
  <c r="K131" s="1"/>
  <c r="H133" i="3" l="1"/>
  <c r="I133" s="1"/>
  <c r="C134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C134" i="2"/>
  <c r="H134" i="3" l="1"/>
  <c r="I134" s="1"/>
  <c r="C135"/>
  <c r="H134" i="2"/>
  <c r="I134" s="1"/>
  <c r="C135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5" i="3" l="1"/>
  <c r="I135" s="1"/>
  <c r="C136"/>
  <c r="H135" i="2"/>
  <c r="I135" s="1"/>
  <c r="C136"/>
  <c r="H136" i="3" l="1"/>
  <c r="I136" s="1"/>
  <c r="C137"/>
  <c r="J129"/>
  <c r="K129" s="1"/>
  <c r="J131"/>
  <c r="K131" s="1"/>
  <c r="J133"/>
  <c r="K133" s="1"/>
  <c r="J135"/>
  <c r="K135" s="1"/>
  <c r="H136" i="2"/>
  <c r="I136" s="1"/>
  <c r="C137"/>
  <c r="H137" i="3" l="1"/>
  <c r="I137" s="1"/>
  <c r="C138"/>
  <c r="J130"/>
  <c r="K130" s="1"/>
  <c r="J132"/>
  <c r="K132" s="1"/>
  <c r="J134"/>
  <c r="K134" s="1"/>
  <c r="J136"/>
  <c r="K136" s="1"/>
  <c r="H137" i="2"/>
  <c r="I137" s="1"/>
  <c r="C138"/>
  <c r="H138" i="3" l="1"/>
  <c r="I138" s="1"/>
  <c r="C139"/>
  <c r="H138" i="2"/>
  <c r="I138" s="1"/>
  <c r="C139"/>
  <c r="J133"/>
  <c r="K133" s="1"/>
  <c r="J135"/>
  <c r="K135" s="1"/>
  <c r="J137"/>
  <c r="K137" s="1"/>
  <c r="H139" i="3" l="1"/>
  <c r="I139" s="1"/>
  <c r="C140"/>
  <c r="H139" i="2"/>
  <c r="I139" s="1"/>
  <c r="C140"/>
  <c r="J132"/>
  <c r="K132" s="1"/>
  <c r="J134"/>
  <c r="K134" s="1"/>
  <c r="J136"/>
  <c r="K136" s="1"/>
  <c r="J138"/>
  <c r="K138" s="1"/>
  <c r="H140" i="3" l="1"/>
  <c r="I140" s="1"/>
  <c r="C141"/>
  <c r="H140" i="2"/>
  <c r="I140" s="1"/>
  <c r="C141"/>
  <c r="H141" i="3" l="1"/>
  <c r="I141" s="1"/>
  <c r="C142"/>
  <c r="H141" i="2"/>
  <c r="I141" s="1"/>
  <c r="C142"/>
  <c r="H142" i="3" l="1"/>
  <c r="I142" s="1"/>
  <c r="C143"/>
  <c r="H142" i="2"/>
  <c r="I142" s="1"/>
  <c r="C143"/>
  <c r="J139"/>
  <c r="K139" s="1"/>
  <c r="J141"/>
  <c r="K141" s="1"/>
  <c r="H143" i="3" l="1"/>
  <c r="I143" s="1"/>
  <c r="C144"/>
  <c r="C144" i="2"/>
  <c r="J140"/>
  <c r="K140" s="1"/>
  <c r="J142"/>
  <c r="K142" s="1"/>
  <c r="H144" i="3" l="1"/>
  <c r="I144" s="1"/>
  <c r="C145"/>
  <c r="J137"/>
  <c r="K137" s="1"/>
  <c r="J139"/>
  <c r="K139" s="1"/>
  <c r="J141"/>
  <c r="K141" s="1"/>
  <c r="J143"/>
  <c r="K143" s="1"/>
  <c r="C145" i="2"/>
  <c r="C146" i="3" l="1"/>
  <c r="J138"/>
  <c r="K138" s="1"/>
  <c r="J140"/>
  <c r="K140" s="1"/>
  <c r="J142"/>
  <c r="K142" s="1"/>
  <c r="J144"/>
  <c r="K144" s="1"/>
  <c r="C146" i="2"/>
  <c r="C147" i="3" l="1"/>
  <c r="C147" i="2"/>
  <c r="C148" i="3" l="1"/>
  <c r="C148" i="2"/>
  <c r="C149" i="3" l="1"/>
  <c r="C149" i="2"/>
  <c r="C150" i="3" l="1"/>
  <c r="C150" i="2"/>
  <c r="C151" i="3" l="1"/>
  <c r="C151" i="2"/>
  <c r="C152" i="3" l="1"/>
  <c r="C152" i="2"/>
  <c r="C153" i="3" l="1"/>
  <c r="C153" i="2"/>
  <c r="C154" i="3" l="1"/>
  <c r="J146"/>
  <c r="K146" s="1"/>
  <c r="J148"/>
  <c r="K148" s="1"/>
  <c r="J150"/>
  <c r="K150" s="1"/>
  <c r="J152"/>
  <c r="K152" s="1"/>
  <c r="C154" i="2"/>
  <c r="J146"/>
  <c r="K146" s="1"/>
  <c r="J148"/>
  <c r="K148" s="1"/>
  <c r="J150"/>
  <c r="K150" s="1"/>
  <c r="J152"/>
  <c r="K152" s="1"/>
  <c r="H154" i="3" l="1"/>
  <c r="I154" s="1"/>
  <c r="C155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J147"/>
  <c r="K147" s="1"/>
  <c r="J149"/>
  <c r="K149" s="1"/>
  <c r="J151"/>
  <c r="K151" s="1"/>
  <c r="H153"/>
  <c r="I153" s="1"/>
  <c r="J153"/>
  <c r="K153" s="1"/>
  <c r="C155" i="2"/>
  <c r="J147"/>
  <c r="K147" s="1"/>
  <c r="J149"/>
  <c r="K149" s="1"/>
  <c r="J151"/>
  <c r="K151" s="1"/>
  <c r="J153"/>
  <c r="K153" s="1"/>
  <c r="H155" i="3" l="1"/>
  <c r="I155" s="1"/>
  <c r="C156"/>
  <c r="J154"/>
  <c r="K154" s="1"/>
  <c r="H155" i="2"/>
  <c r="I155" s="1"/>
  <c r="C156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6" i="3" l="1"/>
  <c r="I156" s="1"/>
  <c r="C157"/>
  <c r="J155"/>
  <c r="K155" s="1"/>
  <c r="H156" i="2"/>
  <c r="I156" s="1"/>
  <c r="C157"/>
  <c r="J155"/>
  <c r="K155" s="1"/>
  <c r="H157" i="3" l="1"/>
  <c r="I157" s="1"/>
  <c r="C158"/>
  <c r="J156"/>
  <c r="K156" s="1"/>
  <c r="H157" i="2"/>
  <c r="I157" s="1"/>
  <c r="C158"/>
  <c r="J154"/>
  <c r="K154" s="1"/>
  <c r="J156"/>
  <c r="K156" s="1"/>
  <c r="C159" i="3" l="1"/>
  <c r="J157"/>
  <c r="K157" s="1"/>
  <c r="H158" i="2"/>
  <c r="I158" s="1"/>
  <c r="C159"/>
  <c r="C160" i="3" l="1"/>
  <c r="H159" i="2"/>
  <c r="I159" s="1"/>
  <c r="C160"/>
  <c r="J158"/>
  <c r="K158" s="1"/>
  <c r="C161" i="3" l="1"/>
  <c r="C161" i="2"/>
  <c r="J157"/>
  <c r="K157" s="1"/>
  <c r="J159"/>
  <c r="K159" s="1"/>
  <c r="C162" i="3" l="1"/>
  <c r="J158"/>
  <c r="K158" s="1"/>
  <c r="J160"/>
  <c r="K160" s="1"/>
  <c r="C162" i="2"/>
  <c r="C163" i="3" l="1"/>
  <c r="J159"/>
  <c r="K159" s="1"/>
  <c r="J161"/>
  <c r="K161" s="1"/>
  <c r="C163" i="2"/>
  <c r="C164" i="3" l="1"/>
  <c r="J162"/>
  <c r="K162" s="1"/>
  <c r="C164" i="2"/>
  <c r="C165" i="3" l="1"/>
  <c r="J163"/>
  <c r="K163" s="1"/>
  <c r="C165" i="2"/>
  <c r="J161"/>
  <c r="K161" s="1"/>
  <c r="J163"/>
  <c r="K163" s="1"/>
  <c r="H165" i="3" l="1"/>
  <c r="I165" s="1"/>
  <c r="C166"/>
  <c r="H158"/>
  <c r="I158" s="1"/>
  <c r="H159"/>
  <c r="I159" s="1"/>
  <c r="H160"/>
  <c r="I160" s="1"/>
  <c r="H161"/>
  <c r="I161" s="1"/>
  <c r="H162"/>
  <c r="I162" s="1"/>
  <c r="H163"/>
  <c r="I163" s="1"/>
  <c r="H164"/>
  <c r="I164" s="1"/>
  <c r="J164"/>
  <c r="K164" s="1"/>
  <c r="C166" i="2"/>
  <c r="J160"/>
  <c r="K160" s="1"/>
  <c r="J162"/>
  <c r="K162" s="1"/>
  <c r="J164"/>
  <c r="K164" s="1"/>
  <c r="H166" i="3" l="1"/>
  <c r="I166" s="1"/>
  <c r="C167"/>
  <c r="H166" i="2"/>
  <c r="I166" s="1"/>
  <c r="C167"/>
  <c r="H160"/>
  <c r="I160" s="1"/>
  <c r="H161"/>
  <c r="I161" s="1"/>
  <c r="H162"/>
  <c r="I162" s="1"/>
  <c r="H163"/>
  <c r="I163" s="1"/>
  <c r="H164"/>
  <c r="I164" s="1"/>
  <c r="H165"/>
  <c r="I165" s="1"/>
  <c r="H167" i="3" l="1"/>
  <c r="I167" s="1"/>
  <c r="C168"/>
  <c r="H167" i="2"/>
  <c r="I167" s="1"/>
  <c r="C168"/>
  <c r="J166"/>
  <c r="K166" s="1"/>
  <c r="H168" i="3" l="1"/>
  <c r="I168" s="1"/>
  <c r="C169"/>
  <c r="H168" i="2"/>
  <c r="I168" s="1"/>
  <c r="C169"/>
  <c r="J165"/>
  <c r="K165" s="1"/>
  <c r="J167"/>
  <c r="K167" s="1"/>
  <c r="H169" i="3" l="1"/>
  <c r="I169" s="1"/>
  <c r="C170"/>
  <c r="H169" i="2"/>
  <c r="I169" s="1"/>
  <c r="C170"/>
  <c r="J168"/>
  <c r="K168" s="1"/>
  <c r="H170" i="3" l="1"/>
  <c r="I170" s="1"/>
  <c r="C171"/>
  <c r="J165"/>
  <c r="K165" s="1"/>
  <c r="J167"/>
  <c r="K167" s="1"/>
  <c r="J169"/>
  <c r="K169" s="1"/>
  <c r="C171" i="2"/>
  <c r="J169"/>
  <c r="K169" s="1"/>
  <c r="H171" i="3" l="1"/>
  <c r="I171" s="1"/>
  <c r="C172"/>
  <c r="J166"/>
  <c r="K166" s="1"/>
  <c r="J168"/>
  <c r="K168" s="1"/>
  <c r="J170"/>
  <c r="K170" s="1"/>
  <c r="H171" i="2"/>
  <c r="I171" s="1"/>
  <c r="C172"/>
  <c r="H170"/>
  <c r="I170" s="1"/>
  <c r="J170"/>
  <c r="K170" s="1"/>
  <c r="C173" i="3" l="1"/>
  <c r="J171"/>
  <c r="K171" s="1"/>
  <c r="H172" i="2"/>
  <c r="I172" s="1"/>
  <c r="C173"/>
  <c r="J171"/>
  <c r="K171" s="1"/>
  <c r="H173" i="3" l="1"/>
  <c r="I173" s="1"/>
  <c r="C174"/>
  <c r="H172"/>
  <c r="I172" s="1"/>
  <c r="J172"/>
  <c r="K172" s="1"/>
  <c r="C174" i="2"/>
  <c r="J172"/>
  <c r="K172" s="1"/>
  <c r="H174" i="3" l="1"/>
  <c r="I174" s="1"/>
  <c r="C175"/>
  <c r="J173"/>
  <c r="K173" s="1"/>
  <c r="H174" i="2"/>
  <c r="I174" s="1"/>
  <c r="C175"/>
  <c r="H173"/>
  <c r="I173" s="1"/>
  <c r="H175" i="3" l="1"/>
  <c r="I175" s="1"/>
  <c r="J60"/>
  <c r="K60" s="1"/>
  <c r="J77"/>
  <c r="K77" s="1"/>
  <c r="J78"/>
  <c r="K78" s="1"/>
  <c r="J79"/>
  <c r="K79" s="1"/>
  <c r="J102"/>
  <c r="K102" s="1"/>
  <c r="J103"/>
  <c r="K103" s="1"/>
  <c r="J104"/>
  <c r="K104" s="1"/>
  <c r="J105"/>
  <c r="K105" s="1"/>
  <c r="J106"/>
  <c r="K106" s="1"/>
  <c r="J125"/>
  <c r="K125" s="1"/>
  <c r="J126"/>
  <c r="K126" s="1"/>
  <c r="J127"/>
  <c r="K127" s="1"/>
  <c r="J128"/>
  <c r="K128" s="1"/>
  <c r="J145"/>
  <c r="K145" s="1"/>
  <c r="J174"/>
  <c r="K174" s="1"/>
  <c r="H175" i="2"/>
  <c r="I175" s="1"/>
  <c r="C176"/>
  <c r="J174"/>
  <c r="K174" s="1"/>
  <c r="H176" l="1"/>
  <c r="I176" s="1"/>
  <c r="J41"/>
  <c r="K41" s="1"/>
  <c r="J42"/>
  <c r="K42" s="1"/>
  <c r="J43"/>
  <c r="K43" s="1"/>
  <c r="J67"/>
  <c r="K67" s="1"/>
  <c r="J68"/>
  <c r="K68" s="1"/>
  <c r="J69"/>
  <c r="K69" s="1"/>
  <c r="J70"/>
  <c r="K70" s="1"/>
  <c r="J71"/>
  <c r="K71" s="1"/>
  <c r="J87"/>
  <c r="K87" s="1"/>
  <c r="J88"/>
  <c r="K88" s="1"/>
  <c r="J97"/>
  <c r="K97" s="1"/>
  <c r="J98"/>
  <c r="K98" s="1"/>
  <c r="J99"/>
  <c r="K99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43"/>
  <c r="K143" s="1"/>
  <c r="J144"/>
  <c r="K144" s="1"/>
  <c r="J145"/>
  <c r="K145" s="1"/>
  <c r="J173"/>
  <c r="K173" s="1"/>
  <c r="J175"/>
  <c r="K175" s="1"/>
</calcChain>
</file>

<file path=xl/sharedStrings.xml><?xml version="1.0" encoding="utf-8"?>
<sst xmlns="http://schemas.openxmlformats.org/spreadsheetml/2006/main" count="1456" uniqueCount="671">
  <si>
    <t>Jahrgang 2</t>
  </si>
  <si>
    <t>Jahrgang 1</t>
  </si>
  <si>
    <t>Punkt</t>
  </si>
  <si>
    <t>Name</t>
  </si>
  <si>
    <t>Jahrgang 3</t>
  </si>
  <si>
    <t>Kiss Norbert</t>
  </si>
  <si>
    <t>Dandrea M. Luca</t>
  </si>
  <si>
    <t>Kecskeméty János</t>
  </si>
  <si>
    <t>Csörgő Júlia Z.</t>
  </si>
  <si>
    <t>Simon Dániel</t>
  </si>
  <si>
    <t>Maszlag Réka</t>
  </si>
  <si>
    <t>Polyák Zsolt</t>
  </si>
  <si>
    <t>Kiss J.A.Panka</t>
  </si>
  <si>
    <t>Márhoffer K.Nora</t>
  </si>
  <si>
    <t>Mürschberger Bianka</t>
  </si>
  <si>
    <t>Jahrgang 4</t>
  </si>
  <si>
    <t>Stubner Áron</t>
  </si>
  <si>
    <t>Ujhelyi Nikolett</t>
  </si>
  <si>
    <t>Erős Erik</t>
  </si>
  <si>
    <t>Horváth Anna</t>
  </si>
  <si>
    <t>Szendrei Attila</t>
  </si>
  <si>
    <t>Bényei Bertalan</t>
  </si>
  <si>
    <t>Szabò Stefánia</t>
  </si>
  <si>
    <t>Oláh Fanni</t>
  </si>
  <si>
    <t>Bokor Benjamin</t>
  </si>
  <si>
    <t>Nagy Viktor</t>
  </si>
  <si>
    <t>Széll Dávid</t>
  </si>
  <si>
    <t>Bernáth Dóra</t>
  </si>
  <si>
    <t>Angi Júlia</t>
  </si>
  <si>
    <t>Marczinka László</t>
  </si>
  <si>
    <t>Timotity Maya</t>
  </si>
  <si>
    <t>Berecki Réka</t>
  </si>
  <si>
    <t>Trinka Alexandra</t>
  </si>
  <si>
    <t>Tomolák Ádám</t>
  </si>
  <si>
    <t>Lévai Dániel</t>
  </si>
  <si>
    <t>Varga Dóra</t>
  </si>
  <si>
    <t>Balog Zsuzsanna</t>
  </si>
  <si>
    <t>Nagy Boglárka</t>
  </si>
  <si>
    <t>Kun  Adrienn</t>
  </si>
  <si>
    <t>Bernáth Orsolya</t>
  </si>
  <si>
    <t>Czmarkó Kata</t>
  </si>
  <si>
    <t>Kossuth Lajos Gimnázium, Budapest</t>
  </si>
  <si>
    <t>Kovács Klaudia</t>
  </si>
  <si>
    <t>Gyöngyösi Ádám</t>
  </si>
  <si>
    <t>Dobreff András</t>
  </si>
  <si>
    <t>Takàcs Krisztián</t>
  </si>
  <si>
    <t>Holics Ádám</t>
  </si>
  <si>
    <t>Sipos Ferenc</t>
  </si>
  <si>
    <t>Megyesi Ádám</t>
  </si>
  <si>
    <t>Borsi Tímea</t>
  </si>
  <si>
    <t>Babos Krisztián</t>
  </si>
  <si>
    <t>Borbèly Kitti</t>
  </si>
  <si>
    <t>Faragó S.Richárd</t>
  </si>
  <si>
    <t>MNÁMK</t>
  </si>
  <si>
    <t>Gál Tünde</t>
  </si>
  <si>
    <t>Szabados Szilvia</t>
  </si>
  <si>
    <t>Kákonyi Anett</t>
  </si>
  <si>
    <t>Vörös Dóra</t>
  </si>
  <si>
    <t>Monda Péter</t>
  </si>
  <si>
    <t>Nagy Domonkos</t>
  </si>
  <si>
    <t>Nagyapáti Eszter</t>
  </si>
  <si>
    <t>Szrnka Dalma</t>
  </si>
  <si>
    <t>Korózs Dorina</t>
  </si>
  <si>
    <t>Benedek Noémi</t>
  </si>
  <si>
    <t>Bognár Ádám</t>
  </si>
  <si>
    <t>Sinkovics Viktória</t>
  </si>
  <si>
    <t>Stefánovics Adél</t>
  </si>
  <si>
    <t>Manz János</t>
  </si>
  <si>
    <t>Ádám krisztina</t>
  </si>
  <si>
    <t>Jecs Miklós</t>
  </si>
  <si>
    <t>Kusztor Milán</t>
  </si>
  <si>
    <t>Droblyen Adrienn</t>
  </si>
  <si>
    <t>Páncsics Nikolett</t>
  </si>
  <si>
    <t>Mikó Rita</t>
  </si>
  <si>
    <t>Miklós Zoltán</t>
  </si>
  <si>
    <t>Rajcsits Patrik</t>
  </si>
  <si>
    <t>Bonhardt Beatrix</t>
  </si>
  <si>
    <t>Szabados Tamara</t>
  </si>
  <si>
    <t>Pápa Kitti</t>
  </si>
  <si>
    <t>ÁFEOSZ Kereskedelmi, Közgazdasági Szakközépiskola és Kollégium</t>
  </si>
  <si>
    <t>Boronkay György Műszaki Középiskola és Gimnázium</t>
  </si>
  <si>
    <t>Korányi Frigyes Gimnázium Nagykálló</t>
  </si>
  <si>
    <t>Leőwey Klára Gimnázium, Pécs</t>
  </si>
  <si>
    <t>MNÁMK, Baja</t>
  </si>
  <si>
    <t>Petőfi Sándor Gimnázium, Mezőberény</t>
  </si>
  <si>
    <t>Pogány Frigyes Két Tanítási Nyelvű Építészeti, Informatikai Szakközépiskola és Gimnázium</t>
  </si>
  <si>
    <t>Tamási Áron Általános Iskola és Német Két Tannyelvű Nemzetiségi Gimnázium</t>
  </si>
  <si>
    <t>Schulek Frigyes Kéttannyelvű Építőipari Szakközépiskola</t>
  </si>
  <si>
    <t>Koch Valéria Gimn., Ált. Isk, Óvoda és Kollégium</t>
  </si>
  <si>
    <t>Deutsche Schule</t>
  </si>
  <si>
    <t>Deutsches Nationalitätengymnasium und Schülerwohnheim Budapest</t>
  </si>
  <si>
    <t>Friedrich Schiller Gimnázium, Szakközépiskola és Kollégium Pilisvörösvár</t>
  </si>
  <si>
    <t>Karinthy, Budapest</t>
  </si>
  <si>
    <t>Mechwart András Gépipari és Informatikai Szakközépiskola, Debrecen</t>
  </si>
  <si>
    <t>Újpesti Két Tanítási Nyelvű Műszaki Szakközépiskola</t>
  </si>
  <si>
    <t>Árvai Éva</t>
  </si>
  <si>
    <t>ÁFEOSZ Kereskedelmi, Közgazdasági SzKi. És Koll.</t>
  </si>
  <si>
    <t>Vancsai Rita</t>
  </si>
  <si>
    <t>Polgár Richárd</t>
  </si>
  <si>
    <t>Markacz Gitta</t>
  </si>
  <si>
    <t>Kovács Enikő</t>
  </si>
  <si>
    <t>Sára Petra</t>
  </si>
  <si>
    <t>Varga Miklós</t>
  </si>
  <si>
    <t>Horák Izabella</t>
  </si>
  <si>
    <t>Kása Csilla</t>
  </si>
  <si>
    <t>Szabó Noémi</t>
  </si>
  <si>
    <t>Gyóni Ákos</t>
  </si>
  <si>
    <t>Puskás Dominik</t>
  </si>
  <si>
    <t>Szőke Ákos</t>
  </si>
  <si>
    <t>Popelka Réka</t>
  </si>
  <si>
    <t>Kovács Dániel</t>
  </si>
  <si>
    <t>Gyarmati Bianka</t>
  </si>
  <si>
    <t>Kelemen Árpád Kristóf</t>
  </si>
  <si>
    <t>Kovács András</t>
  </si>
  <si>
    <t>Kotroczó Anett</t>
  </si>
  <si>
    <t>Gellai Tamás</t>
  </si>
  <si>
    <t>Szabó Ildikó</t>
  </si>
  <si>
    <t>Szalai Leila</t>
  </si>
  <si>
    <t>Agárdi Sándor</t>
  </si>
  <si>
    <t>Orvos-Nagy Anna</t>
  </si>
  <si>
    <t>Suba Vivien</t>
  </si>
  <si>
    <t>Tóth Ágnes</t>
  </si>
  <si>
    <t>Tőzsér Dominik</t>
  </si>
  <si>
    <t>Maczelka Zoltán</t>
  </si>
  <si>
    <t>Paál Annamária</t>
  </si>
  <si>
    <t>Mőnich Szimonetta</t>
  </si>
  <si>
    <t>Pogány Kitti</t>
  </si>
  <si>
    <t>Gulyás Ádám</t>
  </si>
  <si>
    <t>Szeg Ildikó</t>
  </si>
  <si>
    <t>Marton Dóra</t>
  </si>
  <si>
    <t>Mikis Enikő</t>
  </si>
  <si>
    <t>Dékány Diána</t>
  </si>
  <si>
    <t>Farkas Luca</t>
  </si>
  <si>
    <t>Rácz Imre</t>
  </si>
  <si>
    <t>Antal Renáta</t>
  </si>
  <si>
    <t>ZsidaI Virág</t>
  </si>
  <si>
    <t>Rezner Barna</t>
  </si>
  <si>
    <t>Fekete Dorottya</t>
  </si>
  <si>
    <t>Olajos Balázs</t>
  </si>
  <si>
    <t>Olajos István</t>
  </si>
  <si>
    <t>Hajdú Vivien</t>
  </si>
  <si>
    <t>Kócsó Péter</t>
  </si>
  <si>
    <t>Benkő Beáta</t>
  </si>
  <si>
    <t>Borics Krisztina</t>
  </si>
  <si>
    <t>Szilágyi Donát</t>
  </si>
  <si>
    <t>Flaisz Katalin</t>
  </si>
  <si>
    <t>Kiss Andrea</t>
  </si>
  <si>
    <t>Mozsárik Laura</t>
  </si>
  <si>
    <t>Ferenczi Adrienn</t>
  </si>
  <si>
    <t>Almási Anikó</t>
  </si>
  <si>
    <t>Benjamins Levente</t>
  </si>
  <si>
    <t>Boronkay György Műszaki Középiskola és Gimnáium, Vác</t>
  </si>
  <si>
    <t>Véglesi Júlia</t>
  </si>
  <si>
    <t>Rigó Adél</t>
  </si>
  <si>
    <t>Tar Luca</t>
  </si>
  <si>
    <t>Madarász Mária</t>
  </si>
  <si>
    <t>Kollár Bojána</t>
  </si>
  <si>
    <t>Majoros Regina Krisztina</t>
  </si>
  <si>
    <t>Bata Natali</t>
  </si>
  <si>
    <t>Pataki Péter</t>
  </si>
  <si>
    <t>Bánhalmi Márk</t>
  </si>
  <si>
    <t>Fuchs Angelika Zsuzsanna</t>
  </si>
  <si>
    <t>Bóza Inez</t>
  </si>
  <si>
    <t>Farkas Dániel</t>
  </si>
  <si>
    <t>Vízler András</t>
  </si>
  <si>
    <t>Veres Kitti</t>
  </si>
  <si>
    <t>Cserepka Ádám</t>
  </si>
  <si>
    <t>Kovács Xénia</t>
  </si>
  <si>
    <t>Petró Réka</t>
  </si>
  <si>
    <t>Pittlik Enikő</t>
  </si>
  <si>
    <t>Tasos Fédra Vanessza</t>
  </si>
  <si>
    <t>Markarian-Hodován Artin</t>
  </si>
  <si>
    <t>Berényi Kristóf</t>
  </si>
  <si>
    <t>Manajló Gregor András</t>
  </si>
  <si>
    <t>Abelovszki Bernadette</t>
  </si>
  <si>
    <t>Medveczki Anna</t>
  </si>
  <si>
    <t>Magyari Petronella Tünde</t>
  </si>
  <si>
    <t>Kupeczky Vivien Gabriella</t>
  </si>
  <si>
    <t>Oláh Zsófia Anna</t>
  </si>
  <si>
    <t>Galgóczi Bálint</t>
  </si>
  <si>
    <t>Szabó Dorottya</t>
  </si>
  <si>
    <t>Lázár Kristóf</t>
  </si>
  <si>
    <t>Vörös Brigitta</t>
  </si>
  <si>
    <t>Csengel Karina</t>
  </si>
  <si>
    <t>Granát Fanny</t>
  </si>
  <si>
    <t>Házy Fruzsina Carolina</t>
  </si>
  <si>
    <t>Lestyán Tünde Virág</t>
  </si>
  <si>
    <t>Ivanics Dóra</t>
  </si>
  <si>
    <t>Koscsó Dóra</t>
  </si>
  <si>
    <t>Fuchs Fanni</t>
  </si>
  <si>
    <t>Hangács Regina</t>
  </si>
  <si>
    <t>Kászonyi Gergő</t>
  </si>
  <si>
    <t>Molnár Ildikó</t>
  </si>
  <si>
    <t>Oszolik Maja</t>
  </si>
  <si>
    <t>Simon Péter</t>
  </si>
  <si>
    <t>Deme Zsófia</t>
  </si>
  <si>
    <t>Bőgér Vivien</t>
  </si>
  <si>
    <t>Erdélyi Szandra</t>
  </si>
  <si>
    <t>Kiss Lucia</t>
  </si>
  <si>
    <t>Borovics Brigitta</t>
  </si>
  <si>
    <t>Fábián Fanni</t>
  </si>
  <si>
    <t>Hlavka Katalin</t>
  </si>
  <si>
    <t>Linszter Dajána</t>
  </si>
  <si>
    <t>Mester Krisztina Erzsébet</t>
  </si>
  <si>
    <t>Altsach Viktória</t>
  </si>
  <si>
    <t>Fazekas Viktória</t>
  </si>
  <si>
    <t>Zoller Judit</t>
  </si>
  <si>
    <t>Kovács Hunor</t>
  </si>
  <si>
    <t>Sztebel Krisztina</t>
  </si>
  <si>
    <t>Grunda Dávid</t>
  </si>
  <si>
    <t>Csáki Dorottya</t>
  </si>
  <si>
    <t>Péter Bálint</t>
  </si>
  <si>
    <t>Kurucz Barbara</t>
  </si>
  <si>
    <t>Dénes Zsófia</t>
  </si>
  <si>
    <t>Novák Klára Edit</t>
  </si>
  <si>
    <t>Hannus Erika</t>
  </si>
  <si>
    <t>Rottek Máté</t>
  </si>
  <si>
    <t>Bácskai Dominika</t>
  </si>
  <si>
    <t>Rasman Zsolt</t>
  </si>
  <si>
    <t>Zeke Zsanett</t>
  </si>
  <si>
    <t>Burik Gabriella Nóra</t>
  </si>
  <si>
    <t>Csécsei Kinga</t>
  </si>
  <si>
    <t>Simon Viktória Flóra</t>
  </si>
  <si>
    <t>Sütő Ádám</t>
  </si>
  <si>
    <t>Trinn András</t>
  </si>
  <si>
    <t>Fehér Alexandra</t>
  </si>
  <si>
    <t>Pataki Ábris</t>
  </si>
  <si>
    <t>Bényi Alexandra</t>
  </si>
  <si>
    <t>Harangozó Ágnes</t>
  </si>
  <si>
    <t>Polák Anikó</t>
  </si>
  <si>
    <t>Benda Csenger</t>
  </si>
  <si>
    <t>Fodor László</t>
  </si>
  <si>
    <t>Marsi Petra</t>
  </si>
  <si>
    <t>Bihon Lívia</t>
  </si>
  <si>
    <t>Jakubovich Renáta Katalin</t>
  </si>
  <si>
    <t>Tóth Zsófia</t>
  </si>
  <si>
    <t>Mikus Kristóf</t>
  </si>
  <si>
    <t>Szőke Annamária</t>
  </si>
  <si>
    <t>Anna Klára Hetényi</t>
  </si>
  <si>
    <t>Deutsches Nationalitätengymnasium Budapest</t>
  </si>
  <si>
    <t>Estilla Híves</t>
  </si>
  <si>
    <t>Miklós Kaltenecker</t>
  </si>
  <si>
    <t>Annamária Szabó</t>
  </si>
  <si>
    <t>Márk Szabó</t>
  </si>
  <si>
    <t>Henriette Mészáros</t>
  </si>
  <si>
    <t>Viktor Kolozsvári</t>
  </si>
  <si>
    <t>Dorina Medvenics</t>
  </si>
  <si>
    <t>Gergő Kékesi</t>
  </si>
  <si>
    <t>Bálint Szabó</t>
  </si>
  <si>
    <t>Richárd Márk Kis</t>
  </si>
  <si>
    <t>Katalin Erdei</t>
  </si>
  <si>
    <t>Mercédes Fraunberger</t>
  </si>
  <si>
    <t>Fortuna Gellén</t>
  </si>
  <si>
    <t>Anna Penczi</t>
  </si>
  <si>
    <t>Orsolya Csapp</t>
  </si>
  <si>
    <t>Roland Madarász</t>
  </si>
  <si>
    <t>Boglárka Császár</t>
  </si>
  <si>
    <t>Gyöngyi Paál</t>
  </si>
  <si>
    <t>András Heil</t>
  </si>
  <si>
    <t>Csilla Kriston</t>
  </si>
  <si>
    <t>Vivien Krisztina Walter</t>
  </si>
  <si>
    <t>Zsófia Molnár</t>
  </si>
  <si>
    <t>Balázs Mihály</t>
  </si>
  <si>
    <t>Péter Bagita</t>
  </si>
  <si>
    <t>Marcell Hegedűs</t>
  </si>
  <si>
    <t>Sándor Horváth</t>
  </si>
  <si>
    <t xml:space="preserve">Alexandra Borbély </t>
  </si>
  <si>
    <t>Adél Vágány</t>
  </si>
  <si>
    <t>Nelli Borsodi</t>
  </si>
  <si>
    <t>Cintia Gelb</t>
  </si>
  <si>
    <t>Boglárka Nagy</t>
  </si>
  <si>
    <t>Winterverber Péter</t>
  </si>
  <si>
    <t>Lajos Szakó</t>
  </si>
  <si>
    <t>Péter Szabó</t>
  </si>
  <si>
    <t>Márton Török</t>
  </si>
  <si>
    <t>Dávid Berkes</t>
  </si>
  <si>
    <t>Zoltán Varga</t>
  </si>
  <si>
    <t>Badric Adorio</t>
  </si>
  <si>
    <t xml:space="preserve">András Győri </t>
  </si>
  <si>
    <t>Márk Vaskó</t>
  </si>
  <si>
    <t>Kristóf Baráth</t>
  </si>
  <si>
    <t>Bianka Lukács</t>
  </si>
  <si>
    <t>András Fábián</t>
  </si>
  <si>
    <t>Balázs Varga</t>
  </si>
  <si>
    <t>László Tímár</t>
  </si>
  <si>
    <t>Nikoletta Nagy</t>
  </si>
  <si>
    <t>Bálint Kalamár</t>
  </si>
  <si>
    <t>Adam Sterbinszky</t>
  </si>
  <si>
    <t>Roland Juhász</t>
  </si>
  <si>
    <t>Orsolya Györfi</t>
  </si>
  <si>
    <t>László Szoboszlai</t>
  </si>
  <si>
    <t>Zoltán Pribelszki</t>
  </si>
  <si>
    <t>Gergő Nagy</t>
  </si>
  <si>
    <t>Sipos-Vajda Eszter</t>
  </si>
  <si>
    <t>Bártfai Zoltán</t>
  </si>
  <si>
    <t>Szferle Csaba</t>
  </si>
  <si>
    <t>Kovács Gerda Piroska</t>
  </si>
  <si>
    <t>Medgyesi Áron</t>
  </si>
  <si>
    <t>Bereczki Zoltán</t>
  </si>
  <si>
    <t>Zahorán Kitti</t>
  </si>
  <si>
    <t>Perei Kitti</t>
  </si>
  <si>
    <t>Sánta Norbert</t>
  </si>
  <si>
    <t>Mészáros Vivien</t>
  </si>
  <si>
    <t>Gyaraki Ákos</t>
  </si>
  <si>
    <t>Rácz Anikó</t>
  </si>
  <si>
    <t>Kovács Zoltán</t>
  </si>
  <si>
    <t>Németh Zsófia Klára</t>
  </si>
  <si>
    <t>Bodor Nikolett</t>
  </si>
  <si>
    <t>Moldván Enikő</t>
  </si>
  <si>
    <t>Mendel Henrietta</t>
  </si>
  <si>
    <t>Varga Renáta</t>
  </si>
  <si>
    <t>Nyeste Katinka</t>
  </si>
  <si>
    <t>Kondacs Petra</t>
  </si>
  <si>
    <t>Tóth Julianna Bernadett</t>
  </si>
  <si>
    <t>Szabó Lejla</t>
  </si>
  <si>
    <t>Dorozsmai Jozefina</t>
  </si>
  <si>
    <t>Ács Ágnes</t>
  </si>
  <si>
    <t>Farkas Regina</t>
  </si>
  <si>
    <t>Morvai Kinga</t>
  </si>
  <si>
    <t>Jánosi Gergely</t>
  </si>
  <si>
    <t>Kruchió Edit</t>
  </si>
  <si>
    <t>Püski Adrienn</t>
  </si>
  <si>
    <t>Oláh Mátyás</t>
  </si>
  <si>
    <t>Dani Gréta</t>
  </si>
  <si>
    <t>Oncsik Brigitta</t>
  </si>
  <si>
    <t>Fejes Nóra</t>
  </si>
  <si>
    <t>Herczeg Márta</t>
  </si>
  <si>
    <t>Garzó Elek</t>
  </si>
  <si>
    <t>Bogya Erika</t>
  </si>
  <si>
    <t>Nagy Levente</t>
  </si>
  <si>
    <t>Szűcs Daniella</t>
  </si>
  <si>
    <t>Sóvári Vivien</t>
  </si>
  <si>
    <t>Modolo Ákos Marco</t>
  </si>
  <si>
    <t>Szilágyi Alexandra</t>
  </si>
  <si>
    <t>Bak Ágnes</t>
  </si>
  <si>
    <t>Puskás Edina</t>
  </si>
  <si>
    <t>Rábai Bálint</t>
  </si>
  <si>
    <t>Kovács Balázs</t>
  </si>
  <si>
    <t>Vági Mariann</t>
  </si>
  <si>
    <t>Mitnyan Viktória</t>
  </si>
  <si>
    <t>Tóth László</t>
  </si>
  <si>
    <t>Koppányi Dorina</t>
  </si>
  <si>
    <t>Székely Dávid</t>
  </si>
  <si>
    <t>Sáfár Benjamin</t>
  </si>
  <si>
    <t>Kunos László Attila</t>
  </si>
  <si>
    <t>Martienssen Dominique</t>
  </si>
  <si>
    <t>Pataky Sándor</t>
  </si>
  <si>
    <t>Telegdy Fábián</t>
  </si>
  <si>
    <t>Bódy Ferenc</t>
  </si>
  <si>
    <t>Heim Vendel</t>
  </si>
  <si>
    <t>Németh Máté</t>
  </si>
  <si>
    <t>Gombos Dániel</t>
  </si>
  <si>
    <t>Fülöp Péter</t>
  </si>
  <si>
    <t>Belányi Barbara</t>
  </si>
  <si>
    <t>Meixner Richárd</t>
  </si>
  <si>
    <t>Dorogi Bálint</t>
  </si>
  <si>
    <t>Papp E. Gergely</t>
  </si>
  <si>
    <t>Lénárt Gergely Norbert</t>
  </si>
  <si>
    <t>Eilinger Richárd</t>
  </si>
  <si>
    <t>Markó Richárd</t>
  </si>
  <si>
    <t>Judit Bielik</t>
  </si>
  <si>
    <t>Schulek Frigyes Kéttannyelvű Építőipari Műszaki SZKI</t>
  </si>
  <si>
    <t>Mira Inger</t>
  </si>
  <si>
    <t>Máté Juhász</t>
  </si>
  <si>
    <t>Péter László</t>
  </si>
  <si>
    <t>Tamás Bönde</t>
  </si>
  <si>
    <t>Dániel Finta</t>
  </si>
  <si>
    <t>Zoltán Firtl</t>
  </si>
  <si>
    <t>Dávid Szlovák</t>
  </si>
  <si>
    <t>László Csontos</t>
  </si>
  <si>
    <t>István Takács</t>
  </si>
  <si>
    <t>Martin Pethe</t>
  </si>
  <si>
    <t>Richárd Debnár</t>
  </si>
  <si>
    <t>Béla Kamilli</t>
  </si>
  <si>
    <t>Márk Halász</t>
  </si>
  <si>
    <t>Eötvös József Gimnázium, Tata</t>
  </si>
  <si>
    <t>Tóth Réka</t>
  </si>
  <si>
    <t>Greber Márton</t>
  </si>
  <si>
    <t>Klement Örs</t>
  </si>
  <si>
    <t>Jenei Péter</t>
  </si>
  <si>
    <t>Zámbó Bence</t>
  </si>
  <si>
    <t>Berke Máté Botond</t>
  </si>
  <si>
    <t>Liptai Fruzsina</t>
  </si>
  <si>
    <t>Karinthy Frigyes Gimnázium</t>
  </si>
  <si>
    <t>Károlyi Ádám</t>
  </si>
  <si>
    <t>Horváth Lajos</t>
  </si>
  <si>
    <t>Dobritzhofer Abigél</t>
  </si>
  <si>
    <t>Könyves Tóth Piroska</t>
  </si>
  <si>
    <t>Ferencz Máté</t>
  </si>
  <si>
    <t>Zádor Fanni</t>
  </si>
  <si>
    <t>Szabó Csongor</t>
  </si>
  <si>
    <t>Vécsy Ádám</t>
  </si>
  <si>
    <t>Kiss Netta</t>
  </si>
  <si>
    <t>Kiss Patrik Alex</t>
  </si>
  <si>
    <t>Bartha Regina</t>
  </si>
  <si>
    <t>Kakucska Kornél</t>
  </si>
  <si>
    <t>Révay Martin</t>
  </si>
  <si>
    <t>Csatári Orsolya</t>
  </si>
  <si>
    <t>Kőhalmi Attila</t>
  </si>
  <si>
    <t>Glózik Balázs</t>
  </si>
  <si>
    <t>Várkonyi Zsanett</t>
  </si>
  <si>
    <t>Tóth Gábor</t>
  </si>
  <si>
    <t>Szarka Péter</t>
  </si>
  <si>
    <t>Kocsis Boglárka</t>
  </si>
  <si>
    <t>Pankucsi Eszter</t>
  </si>
  <si>
    <t>Zsemlovics Anna</t>
  </si>
  <si>
    <t>Takács Máté</t>
  </si>
  <si>
    <t>Városi Zsófia</t>
  </si>
  <si>
    <t>Diós Petra</t>
  </si>
  <si>
    <t>Juhász Dávid</t>
  </si>
  <si>
    <t>Ágoston Edina</t>
  </si>
  <si>
    <t>Horváth Alexandra</t>
  </si>
  <si>
    <t>Csincsák Norbert</t>
  </si>
  <si>
    <t>Józsa Orsolya</t>
  </si>
  <si>
    <t>Gárdosi Vivien</t>
  </si>
  <si>
    <t>Majorczki Bence</t>
  </si>
  <si>
    <t>Hortobágyi Alexandra</t>
  </si>
  <si>
    <t>Both Levente</t>
  </si>
  <si>
    <t>Kékesi Lídia</t>
  </si>
  <si>
    <t>Enyedi Flórián</t>
  </si>
  <si>
    <t>Szolnoki Andrea</t>
  </si>
  <si>
    <t>Nagy Mária</t>
  </si>
  <si>
    <t>Czellahó Róbert</t>
  </si>
  <si>
    <t>Magyari Emese</t>
  </si>
  <si>
    <t>Forgách László</t>
  </si>
  <si>
    <t>Hajdú Zsanett</t>
  </si>
  <si>
    <t>Pölöskei Eszter</t>
  </si>
  <si>
    <t>Szeder Orsolya</t>
  </si>
  <si>
    <t>Enyedi Marcián</t>
  </si>
  <si>
    <t>Nagy Zsuzsanna</t>
  </si>
  <si>
    <t>Sasvári Bálint</t>
  </si>
  <si>
    <t>Juhász Ivett</t>
  </si>
  <si>
    <t>Juracsek Attila</t>
  </si>
  <si>
    <t>Lovász Debóra</t>
  </si>
  <si>
    <t>Dévényi Anna</t>
  </si>
  <si>
    <t>Kusinszki Dávid</t>
  </si>
  <si>
    <t>Novotny Sára</t>
  </si>
  <si>
    <t>Vajda Viktor</t>
  </si>
  <si>
    <t>Havasi Henriett</t>
  </si>
  <si>
    <t>Pető Andrea</t>
  </si>
  <si>
    <t>Szakács Éva</t>
  </si>
  <si>
    <t>Csetnegi Dorottya</t>
  </si>
  <si>
    <t>Szabó Máté</t>
  </si>
  <si>
    <t>Jancsó-Todoranov Natália</t>
  </si>
  <si>
    <t>Szolnoki László</t>
  </si>
  <si>
    <t>Baráth Zita</t>
  </si>
  <si>
    <t>Gál Gertrúd</t>
  </si>
  <si>
    <t>Horn Eszter</t>
  </si>
  <si>
    <t>Mervay Bernadette</t>
  </si>
  <si>
    <t>Balogh Ádám</t>
  </si>
  <si>
    <t>Sztrinkó András</t>
  </si>
  <si>
    <t>Kamper Dóra</t>
  </si>
  <si>
    <t>Horváth Patrik</t>
  </si>
  <si>
    <t>Kursinszki Krisztina</t>
  </si>
  <si>
    <t>Kácser Olivér</t>
  </si>
  <si>
    <t>Csoma Balázs</t>
  </si>
  <si>
    <t>Matócsi Gréta</t>
  </si>
  <si>
    <t>Barcsa Ildikó</t>
  </si>
  <si>
    <t>Rózsahegyi Brigitta</t>
  </si>
  <si>
    <t>Pálfi Péter</t>
  </si>
  <si>
    <t>Várszegi Lajos</t>
  </si>
  <si>
    <t>Krisár Péter</t>
  </si>
  <si>
    <t>Barna Boglárka</t>
  </si>
  <si>
    <t>Zachár Zoltán</t>
  </si>
  <si>
    <t>Fitos Inez</t>
  </si>
  <si>
    <t>Hosszú Alexandra</t>
  </si>
  <si>
    <t>Joó Virág</t>
  </si>
  <si>
    <t>Turcsányi Krisztina</t>
  </si>
  <si>
    <t>Ács Domonkos</t>
  </si>
  <si>
    <t>Zöldi László</t>
  </si>
  <si>
    <t>Őszi Henrietta</t>
  </si>
  <si>
    <t>Csuhaj-Varjú Eszter</t>
  </si>
  <si>
    <t>Bőti László</t>
  </si>
  <si>
    <t>Eszényi Krisztián</t>
  </si>
  <si>
    <t>Szabó Adrienn</t>
  </si>
  <si>
    <t>Zsíros Attila</t>
  </si>
  <si>
    <t>Schulz Ákos</t>
  </si>
  <si>
    <t>Oláh Hajnalka</t>
  </si>
  <si>
    <t>Tóth Brigitta</t>
  </si>
  <si>
    <t>Fekete Krisztina</t>
  </si>
  <si>
    <t>Nagy Zoltán</t>
  </si>
  <si>
    <t>G. Szabó Fanni</t>
  </si>
  <si>
    <t>Rőder Jenő Reda</t>
  </si>
  <si>
    <t>Fábián Alexa</t>
  </si>
  <si>
    <t>Seffer Kata</t>
  </si>
  <si>
    <t>Oroszi Dániel</t>
  </si>
  <si>
    <t>Szabó Alexandra</t>
  </si>
  <si>
    <t>Vörös Eszter</t>
  </si>
  <si>
    <t>Pintér Lilla</t>
  </si>
  <si>
    <t>Linzenbold Zsaklin</t>
  </si>
  <si>
    <t>Németh Krisztina</t>
  </si>
  <si>
    <t>Tóth Éva</t>
  </si>
  <si>
    <t>Urbán Barbara</t>
  </si>
  <si>
    <t>Németh András</t>
  </si>
  <si>
    <t>Deutsche Schule Bp</t>
  </si>
  <si>
    <t>Wolfger Alexander</t>
  </si>
  <si>
    <t>Somogyi János</t>
  </si>
  <si>
    <t>Hirt Laura</t>
  </si>
  <si>
    <t>Kehrer Lea</t>
  </si>
  <si>
    <t>Tolnai Norbert</t>
  </si>
  <si>
    <t>Mayer Bettina</t>
  </si>
  <si>
    <t>Kökény Tamás</t>
  </si>
  <si>
    <t>Szamosi Kristóf</t>
  </si>
  <si>
    <t>Meggyesi Gusztáv</t>
  </si>
  <si>
    <t>Erdélyi Richárd</t>
  </si>
  <si>
    <t>Zabrodszkij Konstantin</t>
  </si>
  <si>
    <t>Csapák Marcus</t>
  </si>
  <si>
    <t>Márki Viktor</t>
  </si>
  <si>
    <t>Melisek Pálma</t>
  </si>
  <si>
    <t>Friedrich Schiller Gimnázium. Szakközépiskola és Kollégium</t>
  </si>
  <si>
    <t>Klotz Martin</t>
  </si>
  <si>
    <t>Temesi Zsolt</t>
  </si>
  <si>
    <t>Majoros Ákos</t>
  </si>
  <si>
    <t xml:space="preserve">Csizmár Daniella </t>
  </si>
  <si>
    <t>Harmath Beáta</t>
  </si>
  <si>
    <t>Berczi Zsófia</t>
  </si>
  <si>
    <t xml:space="preserve">Varga Olivér </t>
  </si>
  <si>
    <t>Göndös Dániel</t>
  </si>
  <si>
    <t xml:space="preserve">Szentgyörgyi Márton </t>
  </si>
  <si>
    <t>Rusznyák Anna</t>
  </si>
  <si>
    <t>Kemény Árpád</t>
  </si>
  <si>
    <t>Villám András</t>
  </si>
  <si>
    <t>Sepsey Barna</t>
  </si>
  <si>
    <t>Szabó Lilla Fanni</t>
  </si>
  <si>
    <t>Krist Dániel</t>
  </si>
  <si>
    <t>Naményi Arland</t>
  </si>
  <si>
    <t>Antoni Sophie</t>
  </si>
  <si>
    <t>Szakács Dóra</t>
  </si>
  <si>
    <t>Kormos Patrícia</t>
  </si>
  <si>
    <t>Taylor Laura</t>
  </si>
  <si>
    <t>Peller Anett</t>
  </si>
  <si>
    <t>Manhercz Krisztián</t>
  </si>
  <si>
    <t>Acsay Károly</t>
  </si>
  <si>
    <t>Marlók Jessica</t>
  </si>
  <si>
    <t>Lanter Georgina</t>
  </si>
  <si>
    <t>KLG, Móvár</t>
  </si>
  <si>
    <t>Varsics Vivien</t>
  </si>
  <si>
    <t>Kossuth Lajos Gimnázium, Mosonmagyaróvár</t>
  </si>
  <si>
    <t>Malovecz Rebeka</t>
  </si>
  <si>
    <t>Koch Valéria Gimnázium, Pécs</t>
  </si>
  <si>
    <t>Bali Dániel</t>
  </si>
  <si>
    <t>Hoffmann Hanna</t>
  </si>
  <si>
    <t>Kovács Artúr</t>
  </si>
  <si>
    <t>Nagy Júlia</t>
  </si>
  <si>
    <t>Lehman Sebastian</t>
  </si>
  <si>
    <t>Drexler Ádám</t>
  </si>
  <si>
    <t>Lehnert Etele</t>
  </si>
  <si>
    <t>Takács Barbara</t>
  </si>
  <si>
    <t>Berek Bernadett</t>
  </si>
  <si>
    <t>Czopf Balázs</t>
  </si>
  <si>
    <t>Tóth-Csák Máté</t>
  </si>
  <si>
    <t>Dörnyei Kristóf</t>
  </si>
  <si>
    <t>Weimert Viktor</t>
  </si>
  <si>
    <t>Béres András</t>
  </si>
  <si>
    <t>Hartmann Ingrid</t>
  </si>
  <si>
    <t>Reith János</t>
  </si>
  <si>
    <t>Heidenreich Kristóf</t>
  </si>
  <si>
    <t>Somos Nadin</t>
  </si>
  <si>
    <t>Csingár Tamás</t>
  </si>
  <si>
    <t>Bacher Viktor</t>
  </si>
  <si>
    <t>Nichter Tamás</t>
  </si>
  <si>
    <t>Jusztin Levente</t>
  </si>
  <si>
    <t>Berényi Dániel</t>
  </si>
  <si>
    <t>Horváth Balázs</t>
  </si>
  <si>
    <t>Bartók Péter</t>
  </si>
  <si>
    <t>Dancsi András</t>
  </si>
  <si>
    <t>Nyuzó Péter</t>
  </si>
  <si>
    <t>Garai Lajos</t>
  </si>
  <si>
    <t>Hegedüs Viktor</t>
  </si>
  <si>
    <t>Kardos Gergely</t>
  </si>
  <si>
    <t>Csegöldi Miklós</t>
  </si>
  <si>
    <t>Pozsgai Károly</t>
  </si>
  <si>
    <t>Éles Olivér</t>
  </si>
  <si>
    <t>Debrődi Gábor</t>
  </si>
  <si>
    <t>Béres Gábor</t>
  </si>
  <si>
    <t>Szabó Bertalan</t>
  </si>
  <si>
    <t>Hubicsák Dénes</t>
  </si>
  <si>
    <t>Dombi Dávid</t>
  </si>
  <si>
    <t>Kovács Lajos</t>
  </si>
  <si>
    <t>Csótó Dániel</t>
  </si>
  <si>
    <t>Kaskötő Dávid</t>
  </si>
  <si>
    <t>Szabó Balázs</t>
  </si>
  <si>
    <t>Henye Péter</t>
  </si>
  <si>
    <t>Tóth András</t>
  </si>
  <si>
    <t>Kiss László</t>
  </si>
  <si>
    <t>Molnár Dávid</t>
  </si>
  <si>
    <t>Nagy Gergely</t>
  </si>
  <si>
    <t>Fodor Richárd</t>
  </si>
  <si>
    <t>Donkó, Luca</t>
  </si>
  <si>
    <t>Tamási Árom Gymnasium</t>
  </si>
  <si>
    <t>Juhász, Márton</t>
  </si>
  <si>
    <t>Bőnyi, Zoltán</t>
  </si>
  <si>
    <t>Varga, Zsolt</t>
  </si>
  <si>
    <t>Czukor, Kinga</t>
  </si>
  <si>
    <t>Weiler, Gina</t>
  </si>
  <si>
    <t>Dallos, Bence</t>
  </si>
  <si>
    <t>Petrovics, Dániel</t>
  </si>
  <si>
    <t>Halmi, Krisztián</t>
  </si>
  <si>
    <t>Bujka, Botond</t>
  </si>
  <si>
    <t>Molnár, Péter</t>
  </si>
  <si>
    <t>Szentgyörgyi Áron</t>
  </si>
  <si>
    <t>Gegesi-Kiss András</t>
  </si>
  <si>
    <t>Papp Tamás</t>
  </si>
  <si>
    <t>Vas Petra</t>
  </si>
  <si>
    <t>Fehér, Milán</t>
  </si>
  <si>
    <t>Márkus, Zsombor</t>
  </si>
  <si>
    <t>Gyarmati, Ádám</t>
  </si>
  <si>
    <t>Mayer, Arthur</t>
  </si>
  <si>
    <t>Vellai, Tibor</t>
  </si>
  <si>
    <t>Dallos, Gergely</t>
  </si>
  <si>
    <t>Borsy Alexa</t>
  </si>
  <si>
    <t>Kondor Mariann</t>
  </si>
  <si>
    <t>Szabó Zoltán</t>
  </si>
  <si>
    <t>Müller Krisztián</t>
  </si>
  <si>
    <t>Nagy Dóra</t>
  </si>
  <si>
    <t>Uri Anna</t>
  </si>
  <si>
    <t>Felföldi Anikó</t>
  </si>
  <si>
    <t>Zakariás Renáta</t>
  </si>
  <si>
    <t>Juhász Bettina</t>
  </si>
  <si>
    <t>Dobos Ferenc</t>
  </si>
  <si>
    <t>Révész Kitti</t>
  </si>
  <si>
    <t>Kiss János</t>
  </si>
  <si>
    <t>Tóth Veronika</t>
  </si>
  <si>
    <t>Nagy Adrienn</t>
  </si>
  <si>
    <t>Lengyel Timea</t>
  </si>
  <si>
    <t>Boros József</t>
  </si>
  <si>
    <t>Bohács Judit</t>
  </si>
  <si>
    <t>Kiss Jenifer</t>
  </si>
  <si>
    <t>Kardos Judit</t>
  </si>
  <si>
    <t>Mészáros Krisztina</t>
  </si>
  <si>
    <t>Vasas Nikoletta</t>
  </si>
  <si>
    <t>Szabó Anna</t>
  </si>
  <si>
    <t>Boros Dóra</t>
  </si>
  <si>
    <t>Vasas Brigitta</t>
  </si>
  <si>
    <t>Erdei Nóra</t>
  </si>
  <si>
    <t>Mellau Evelyne</t>
  </si>
  <si>
    <t>Erdei Ferenc</t>
  </si>
  <si>
    <t>Szijártó Judit</t>
  </si>
  <si>
    <t>Tamás Vivien</t>
  </si>
  <si>
    <t>Elek Áron</t>
  </si>
  <si>
    <t>Bécsi Attila</t>
  </si>
  <si>
    <t>Linkecs Lászlo</t>
  </si>
  <si>
    <t>Petrovics Renáta</t>
  </si>
  <si>
    <t>Bohács János</t>
  </si>
  <si>
    <t>Skorcov Gergő</t>
  </si>
  <si>
    <t>Gura Viktória</t>
  </si>
  <si>
    <t>Papp-Földesi Ernő</t>
  </si>
  <si>
    <t>Jászfai Csaba</t>
  </si>
  <si>
    <t>Jaczina Merczedesz</t>
  </si>
  <si>
    <t>Jónás Dávid</t>
  </si>
  <si>
    <t>Pető Tamara</t>
  </si>
  <si>
    <t>Barkaszi Alexandra</t>
  </si>
  <si>
    <t>Kőrizs Kinga</t>
  </si>
  <si>
    <t>Orsó Dorina</t>
  </si>
  <si>
    <t>Sipos Zsanett</t>
  </si>
  <si>
    <t>Kiss Ivett</t>
  </si>
  <si>
    <t>Révész Kinga</t>
  </si>
  <si>
    <r>
      <t>Pasi</t>
    </r>
    <r>
      <rPr>
        <sz val="11"/>
        <color indexed="10"/>
        <rFont val="Arial"/>
        <family val="2"/>
        <charset val="238"/>
      </rPr>
      <t>ć Leila</t>
    </r>
  </si>
  <si>
    <t>2. Runde</t>
  </si>
  <si>
    <t>Maximum:</t>
  </si>
  <si>
    <t>Median:</t>
  </si>
  <si>
    <t>Minimum:</t>
  </si>
  <si>
    <t>Durchschnitt:</t>
  </si>
  <si>
    <t>2. Runde / 1. Runde</t>
  </si>
  <si>
    <t>Pasić Leila</t>
  </si>
  <si>
    <t>Schule</t>
  </si>
  <si>
    <t>Bessere Schüler</t>
  </si>
  <si>
    <t>Schwächere Schüler</t>
  </si>
  <si>
    <t>Insgesamt</t>
  </si>
  <si>
    <t>Mathematik 2011/2012</t>
  </si>
  <si>
    <t>1. Runde Mathematik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</si>
</sst>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charset val="238"/>
    </font>
    <font>
      <sz val="10"/>
      <name val="Arial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4" fillId="0" borderId="0"/>
  </cellStyleXfs>
  <cellXfs count="12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2" fillId="2" borderId="0" xfId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horizontal="right" vertical="center"/>
    </xf>
    <xf numFmtId="0" fontId="8" fillId="2" borderId="0" xfId="0" applyNumberFormat="1" applyFont="1" applyFill="1" applyAlignment="1">
      <alignment horizontal="right" vertical="center"/>
    </xf>
    <xf numFmtId="0" fontId="17" fillId="2" borderId="0" xfId="0" applyNumberFormat="1" applyFont="1" applyFill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17" fillId="0" borderId="0" xfId="0" applyNumberFormat="1" applyFont="1" applyAlignment="1">
      <alignment horizontal="right" vertical="center"/>
    </xf>
    <xf numFmtId="0" fontId="8" fillId="3" borderId="0" xfId="0" applyNumberFormat="1" applyFont="1" applyFill="1" applyAlignment="1">
      <alignment horizontal="right" vertical="center"/>
    </xf>
    <xf numFmtId="0" fontId="17" fillId="3" borderId="0" xfId="0" applyNumberFormat="1" applyFont="1" applyFill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19" fillId="0" borderId="0" xfId="0" applyNumberFormat="1" applyFont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19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0" fontId="1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10" fontId="8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NumberFormat="1" applyFont="1" applyFill="1" applyAlignment="1">
      <alignment horizontal="right" vertical="center"/>
    </xf>
    <xf numFmtId="0" fontId="17" fillId="0" borderId="0" xfId="0" applyNumberFormat="1" applyFont="1" applyFill="1" applyAlignment="1">
      <alignment horizontal="right" vertical="center"/>
    </xf>
    <xf numFmtId="10" fontId="8" fillId="0" borderId="0" xfId="0" applyNumberFormat="1" applyFon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3">
    <cellStyle name="Normál" xfId="0" builtinId="0"/>
    <cellStyle name="Normál_Munka1" xfId="1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zoomScaleNormal="100" workbookViewId="0">
      <selection activeCell="F1" sqref="F1"/>
    </sheetView>
  </sheetViews>
  <sheetFormatPr defaultColWidth="9.140625" defaultRowHeight="18.75" customHeight="1"/>
  <cols>
    <col min="1" max="1" width="5.140625" style="80" customWidth="1"/>
    <col min="2" max="2" width="8.140625" style="86" customWidth="1"/>
    <col min="3" max="3" width="19.140625" style="80" bestFit="1" customWidth="1"/>
    <col min="4" max="4" width="55.140625" style="120" customWidth="1"/>
    <col min="5" max="5" width="9.140625" style="80" customWidth="1"/>
    <col min="6" max="16384" width="9.140625" style="80"/>
  </cols>
  <sheetData>
    <row r="1" spans="1:5" ht="30.75" customHeight="1">
      <c r="A1" s="122" t="s">
        <v>658</v>
      </c>
      <c r="B1" s="122"/>
      <c r="D1" s="127" t="s">
        <v>669</v>
      </c>
    </row>
    <row r="2" spans="1:5" s="79" customFormat="1" ht="18.75" customHeight="1">
      <c r="B2" s="85"/>
      <c r="D2" s="121"/>
    </row>
    <row r="3" spans="1:5" s="79" customFormat="1" ht="18.75" customHeight="1">
      <c r="B3" s="85"/>
      <c r="D3" s="121"/>
    </row>
    <row r="4" spans="1:5" s="79" customFormat="1" ht="18.75" customHeight="1">
      <c r="B4" s="85"/>
      <c r="D4" s="121"/>
    </row>
    <row r="5" spans="1:5" s="79" customFormat="1" ht="18.75" customHeight="1">
      <c r="A5" s="123" t="s">
        <v>1</v>
      </c>
      <c r="B5" s="123"/>
      <c r="D5" s="121"/>
    </row>
    <row r="6" spans="1:5" s="79" customFormat="1" ht="18.75" customHeight="1">
      <c r="B6" s="85"/>
      <c r="D6" s="121"/>
    </row>
    <row r="7" spans="1:5" s="79" customFormat="1" ht="18.75" customHeight="1">
      <c r="A7" s="42"/>
      <c r="B7" s="87">
        <v>1</v>
      </c>
      <c r="C7" s="81" t="s">
        <v>579</v>
      </c>
      <c r="D7" s="83" t="s">
        <v>93</v>
      </c>
      <c r="E7" s="82"/>
    </row>
    <row r="8" spans="1:5" s="79" customFormat="1" ht="18.75" customHeight="1">
      <c r="A8" s="42"/>
      <c r="B8" s="87">
        <v>2</v>
      </c>
      <c r="C8" s="6" t="s">
        <v>293</v>
      </c>
      <c r="D8" s="21" t="s">
        <v>84</v>
      </c>
      <c r="E8" s="17"/>
    </row>
    <row r="9" spans="1:5" s="79" customFormat="1" ht="18.75" customHeight="1">
      <c r="A9" s="42"/>
      <c r="B9" s="87">
        <v>3</v>
      </c>
      <c r="C9" s="6" t="s">
        <v>382</v>
      </c>
      <c r="D9" s="21" t="s">
        <v>383</v>
      </c>
      <c r="E9" s="17"/>
    </row>
    <row r="10" spans="1:5" s="79" customFormat="1" ht="18.75" customHeight="1">
      <c r="A10" s="42"/>
      <c r="B10" s="87">
        <v>4</v>
      </c>
      <c r="C10" s="6" t="s">
        <v>52</v>
      </c>
      <c r="D10" s="21" t="s">
        <v>41</v>
      </c>
      <c r="E10" s="17"/>
    </row>
    <row r="11" spans="1:5" s="79" customFormat="1" ht="18.75" customHeight="1">
      <c r="A11" s="42"/>
      <c r="B11" s="87">
        <v>5</v>
      </c>
      <c r="C11" s="18" t="s">
        <v>150</v>
      </c>
      <c r="D11" s="21" t="s">
        <v>151</v>
      </c>
      <c r="E11" s="17"/>
    </row>
    <row r="12" spans="1:5" s="79" customFormat="1" ht="18.75" customHeight="1">
      <c r="A12" s="42"/>
      <c r="B12" s="87">
        <v>6</v>
      </c>
      <c r="C12" s="81" t="s">
        <v>580</v>
      </c>
      <c r="D12" s="83" t="s">
        <v>93</v>
      </c>
      <c r="E12" s="82"/>
    </row>
    <row r="13" spans="1:5" s="79" customFormat="1" ht="18.75" customHeight="1">
      <c r="A13" s="42"/>
      <c r="B13" s="87">
        <v>7</v>
      </c>
      <c r="C13" s="81" t="s">
        <v>588</v>
      </c>
      <c r="D13" s="83" t="s">
        <v>589</v>
      </c>
      <c r="E13" s="82"/>
    </row>
    <row r="14" spans="1:5" s="79" customFormat="1" ht="18.75" customHeight="1">
      <c r="A14" s="42"/>
      <c r="B14" s="87">
        <v>8</v>
      </c>
      <c r="C14" s="18" t="s">
        <v>152</v>
      </c>
      <c r="D14" s="21" t="s">
        <v>151</v>
      </c>
      <c r="E14" s="17"/>
    </row>
    <row r="15" spans="1:5" s="79" customFormat="1" ht="18.75" customHeight="1">
      <c r="A15" s="42"/>
      <c r="B15" s="87">
        <v>9</v>
      </c>
      <c r="C15" s="6" t="s">
        <v>238</v>
      </c>
      <c r="D15" s="21" t="s">
        <v>239</v>
      </c>
      <c r="E15" s="17"/>
    </row>
    <row r="16" spans="1:5" s="79" customFormat="1" ht="18.75" customHeight="1">
      <c r="A16" s="42"/>
      <c r="B16" s="87">
        <v>10</v>
      </c>
      <c r="C16" s="6" t="s">
        <v>384</v>
      </c>
      <c r="D16" s="21" t="s">
        <v>383</v>
      </c>
      <c r="E16" s="17"/>
    </row>
    <row r="17" spans="1:6" s="79" customFormat="1" ht="18.75" customHeight="1">
      <c r="A17" s="42"/>
      <c r="B17" s="87">
        <v>11</v>
      </c>
      <c r="C17" s="6" t="s">
        <v>385</v>
      </c>
      <c r="D17" s="21" t="s">
        <v>383</v>
      </c>
      <c r="E17" s="17"/>
    </row>
    <row r="18" spans="1:6" s="79" customFormat="1" ht="18.75" customHeight="1">
      <c r="A18" s="42"/>
      <c r="B18" s="87">
        <v>12</v>
      </c>
      <c r="C18" s="6" t="s">
        <v>279</v>
      </c>
      <c r="D18" s="21" t="s">
        <v>85</v>
      </c>
      <c r="E18" s="17"/>
    </row>
    <row r="19" spans="1:6" s="79" customFormat="1" ht="18.75" customHeight="1">
      <c r="A19" s="42"/>
      <c r="B19" s="87">
        <v>13</v>
      </c>
      <c r="C19" s="6" t="s">
        <v>380</v>
      </c>
      <c r="D19" s="21" t="s">
        <v>375</v>
      </c>
      <c r="E19" s="17"/>
    </row>
    <row r="20" spans="1:6" s="79" customFormat="1" ht="18.75" customHeight="1">
      <c r="B20" s="85"/>
      <c r="D20" s="121"/>
    </row>
    <row r="21" spans="1:6" s="79" customFormat="1" ht="18.75" customHeight="1">
      <c r="B21" s="85"/>
      <c r="D21" s="121"/>
    </row>
    <row r="22" spans="1:6" s="79" customFormat="1" ht="18.75" customHeight="1">
      <c r="B22" s="85"/>
      <c r="D22" s="121"/>
    </row>
    <row r="23" spans="1:6" s="79" customFormat="1" ht="18.75" customHeight="1">
      <c r="A23" s="123" t="s">
        <v>0</v>
      </c>
      <c r="B23" s="123"/>
      <c r="D23" s="121"/>
    </row>
    <row r="24" spans="1:6" s="79" customFormat="1" ht="18.75" customHeight="1">
      <c r="B24" s="85"/>
      <c r="D24" s="121"/>
    </row>
    <row r="25" spans="1:6" s="79" customFormat="1" ht="18.75" customHeight="1">
      <c r="A25" s="58"/>
      <c r="B25" s="88">
        <v>1</v>
      </c>
      <c r="C25" s="83" t="s">
        <v>549</v>
      </c>
      <c r="D25" s="83" t="s">
        <v>539</v>
      </c>
      <c r="E25" s="82"/>
      <c r="F25" s="80"/>
    </row>
    <row r="26" spans="1:6" s="79" customFormat="1" ht="18.75" customHeight="1">
      <c r="A26" s="58"/>
      <c r="B26" s="88">
        <v>2</v>
      </c>
      <c r="C26" s="21" t="s">
        <v>499</v>
      </c>
      <c r="D26" s="21" t="s">
        <v>494</v>
      </c>
      <c r="E26" s="17"/>
      <c r="F26" s="80"/>
    </row>
    <row r="27" spans="1:6" s="79" customFormat="1" ht="18.75" customHeight="1">
      <c r="A27" s="58"/>
      <c r="B27" s="88">
        <v>3</v>
      </c>
      <c r="C27" s="21" t="s">
        <v>61</v>
      </c>
      <c r="D27" s="21" t="s">
        <v>53</v>
      </c>
      <c r="E27" s="17"/>
      <c r="F27" s="80"/>
    </row>
    <row r="28" spans="1:6" s="79" customFormat="1" ht="18.75" customHeight="1">
      <c r="A28" s="58"/>
      <c r="B28" s="88">
        <v>4</v>
      </c>
      <c r="C28" s="83" t="s">
        <v>664</v>
      </c>
      <c r="D28" s="83" t="s">
        <v>509</v>
      </c>
      <c r="E28" s="82"/>
      <c r="F28" s="80"/>
    </row>
    <row r="29" spans="1:6" s="79" customFormat="1" ht="18.75" customHeight="1">
      <c r="A29" s="58"/>
      <c r="B29" s="88">
        <v>5</v>
      </c>
      <c r="C29" s="21" t="s">
        <v>500</v>
      </c>
      <c r="D29" s="21" t="s">
        <v>494</v>
      </c>
      <c r="E29" s="17"/>
      <c r="F29" s="80"/>
    </row>
    <row r="30" spans="1:6" s="79" customFormat="1" ht="18.75" customHeight="1">
      <c r="A30" s="58"/>
      <c r="B30" s="88">
        <v>6</v>
      </c>
      <c r="C30" s="21" t="s">
        <v>62</v>
      </c>
      <c r="D30" s="21" t="s">
        <v>53</v>
      </c>
      <c r="E30" s="17"/>
      <c r="F30" s="80"/>
    </row>
    <row r="31" spans="1:6" s="79" customFormat="1" ht="18.75" customHeight="1">
      <c r="A31" s="58"/>
      <c r="B31" s="88">
        <v>7</v>
      </c>
      <c r="C31" s="21" t="s">
        <v>63</v>
      </c>
      <c r="D31" s="21" t="s">
        <v>53</v>
      </c>
      <c r="E31" s="17"/>
      <c r="F31" s="80"/>
    </row>
    <row r="32" spans="1:6" s="79" customFormat="1" ht="18.75" customHeight="1">
      <c r="A32" s="58"/>
      <c r="B32" s="88">
        <v>8</v>
      </c>
      <c r="C32" s="37" t="s">
        <v>16</v>
      </c>
      <c r="D32" s="21" t="s">
        <v>41</v>
      </c>
      <c r="E32" s="17"/>
      <c r="F32" s="80"/>
    </row>
    <row r="33" spans="1:11" s="79" customFormat="1" ht="18.75" customHeight="1">
      <c r="A33" s="58"/>
      <c r="B33" s="88">
        <v>9</v>
      </c>
      <c r="C33" s="21" t="s">
        <v>501</v>
      </c>
      <c r="D33" s="21" t="s">
        <v>494</v>
      </c>
      <c r="E33" s="17"/>
      <c r="F33" s="80"/>
    </row>
    <row r="34" spans="1:11" s="79" customFormat="1" ht="18.75" customHeight="1">
      <c r="A34" s="58"/>
      <c r="B34" s="88">
        <v>10</v>
      </c>
      <c r="C34" s="83" t="s">
        <v>525</v>
      </c>
      <c r="D34" s="83" t="s">
        <v>509</v>
      </c>
      <c r="E34" s="82"/>
      <c r="F34" s="80"/>
    </row>
    <row r="35" spans="1:11" ht="18.75" customHeight="1">
      <c r="A35" s="58"/>
      <c r="B35" s="88">
        <v>11</v>
      </c>
      <c r="C35" s="21" t="s">
        <v>367</v>
      </c>
      <c r="D35" s="21" t="s">
        <v>361</v>
      </c>
      <c r="E35" s="17"/>
    </row>
    <row r="36" spans="1:11" ht="18.75" customHeight="1">
      <c r="A36" s="58"/>
      <c r="B36" s="88">
        <v>12</v>
      </c>
      <c r="C36" s="83" t="s">
        <v>630</v>
      </c>
      <c r="D36" s="83" t="s">
        <v>81</v>
      </c>
      <c r="E36" s="82"/>
    </row>
    <row r="37" spans="1:11" ht="18.75" customHeight="1">
      <c r="A37" s="58"/>
      <c r="B37" s="88">
        <v>13</v>
      </c>
      <c r="C37" s="21" t="s">
        <v>348</v>
      </c>
      <c r="D37" s="21" t="s">
        <v>94</v>
      </c>
      <c r="E37" s="17"/>
    </row>
    <row r="38" spans="1:11" s="81" customFormat="1" ht="15.75" customHeight="1">
      <c r="B38" s="88">
        <v>14</v>
      </c>
      <c r="C38" s="21" t="s">
        <v>109</v>
      </c>
      <c r="D38" s="21" t="s">
        <v>96</v>
      </c>
      <c r="E38" s="21"/>
      <c r="F38" s="17"/>
      <c r="H38" s="82"/>
      <c r="I38" s="114"/>
      <c r="J38" s="82"/>
      <c r="K38" s="114"/>
    </row>
    <row r="39" spans="1:11" s="78" customFormat="1" ht="15.75" customHeight="1">
      <c r="B39" s="112"/>
      <c r="C39" s="113"/>
      <c r="D39" s="20"/>
      <c r="E39" s="20"/>
      <c r="F39" s="15"/>
      <c r="H39" s="82"/>
      <c r="I39" s="114"/>
      <c r="J39" s="82"/>
      <c r="K39" s="115"/>
    </row>
    <row r="42" spans="1:11" ht="18.75" customHeight="1">
      <c r="A42" s="123" t="s">
        <v>4</v>
      </c>
      <c r="B42" s="123"/>
    </row>
    <row r="44" spans="1:11" ht="18.75" customHeight="1">
      <c r="A44" s="58"/>
      <c r="B44" s="88">
        <v>1</v>
      </c>
      <c r="C44" s="83" t="s">
        <v>493</v>
      </c>
      <c r="D44" s="83" t="s">
        <v>494</v>
      </c>
      <c r="E44" s="82"/>
    </row>
    <row r="45" spans="1:11" ht="18.75" customHeight="1">
      <c r="A45" s="58"/>
      <c r="B45" s="88">
        <v>2</v>
      </c>
      <c r="C45" s="83" t="s">
        <v>495</v>
      </c>
      <c r="D45" s="83" t="s">
        <v>494</v>
      </c>
      <c r="E45" s="82"/>
    </row>
    <row r="46" spans="1:11" ht="18.75" customHeight="1">
      <c r="A46" s="58"/>
      <c r="B46" s="88">
        <v>3</v>
      </c>
      <c r="C46" s="83" t="s">
        <v>496</v>
      </c>
      <c r="D46" s="83" t="s">
        <v>494</v>
      </c>
      <c r="E46" s="82"/>
    </row>
    <row r="47" spans="1:11" ht="18.75" customHeight="1">
      <c r="A47" s="58"/>
      <c r="B47" s="88">
        <v>4</v>
      </c>
      <c r="C47" s="4" t="s">
        <v>214</v>
      </c>
      <c r="D47" s="21" t="s">
        <v>151</v>
      </c>
      <c r="E47" s="17"/>
    </row>
    <row r="48" spans="1:11" ht="18.75" customHeight="1">
      <c r="A48" s="58"/>
      <c r="B48" s="88">
        <v>5</v>
      </c>
      <c r="C48" s="83" t="s">
        <v>554</v>
      </c>
      <c r="D48" s="83" t="s">
        <v>539</v>
      </c>
      <c r="E48" s="82"/>
    </row>
    <row r="49" spans="1:5" ht="18.75" customHeight="1">
      <c r="A49" s="58"/>
      <c r="B49" s="88">
        <v>6</v>
      </c>
      <c r="C49" s="4" t="s">
        <v>215</v>
      </c>
      <c r="D49" s="21" t="s">
        <v>151</v>
      </c>
      <c r="E49" s="17"/>
    </row>
    <row r="50" spans="1:5" ht="18.75" customHeight="1">
      <c r="A50" s="58"/>
      <c r="B50" s="88">
        <v>7</v>
      </c>
      <c r="C50" s="83" t="s">
        <v>450</v>
      </c>
      <c r="D50" s="83" t="s">
        <v>383</v>
      </c>
      <c r="E50" s="82"/>
    </row>
    <row r="51" spans="1:5" ht="18.75" customHeight="1">
      <c r="A51" s="58"/>
      <c r="B51" s="88">
        <v>8</v>
      </c>
      <c r="C51" s="83" t="s">
        <v>451</v>
      </c>
      <c r="D51" s="83" t="s">
        <v>383</v>
      </c>
      <c r="E51" s="82"/>
    </row>
    <row r="52" spans="1:5" ht="18.75" customHeight="1">
      <c r="A52" s="58"/>
      <c r="B52" s="88">
        <v>9</v>
      </c>
      <c r="C52" s="83" t="s">
        <v>452</v>
      </c>
      <c r="D52" s="83" t="s">
        <v>383</v>
      </c>
      <c r="E52" s="82"/>
    </row>
    <row r="53" spans="1:5" ht="18.75" customHeight="1">
      <c r="A53" s="58"/>
      <c r="B53" s="88">
        <v>10</v>
      </c>
      <c r="C53" s="21" t="s">
        <v>252</v>
      </c>
      <c r="D53" s="21" t="s">
        <v>239</v>
      </c>
      <c r="E53" s="17"/>
    </row>
    <row r="54" spans="1:5" ht="18.75" customHeight="1">
      <c r="A54" s="58"/>
      <c r="B54" s="88">
        <v>11</v>
      </c>
      <c r="C54" s="21" t="s">
        <v>316</v>
      </c>
      <c r="D54" s="21" t="s">
        <v>84</v>
      </c>
      <c r="E54" s="17"/>
    </row>
    <row r="55" spans="1:5" ht="18.75" customHeight="1">
      <c r="A55" s="58"/>
      <c r="B55" s="88">
        <v>12</v>
      </c>
      <c r="C55" s="83" t="s">
        <v>534</v>
      </c>
      <c r="D55" s="83" t="s">
        <v>535</v>
      </c>
      <c r="E55" s="82"/>
    </row>
    <row r="59" spans="1:5" ht="18.75" customHeight="1">
      <c r="A59" s="123" t="s">
        <v>15</v>
      </c>
      <c r="B59" s="123"/>
    </row>
    <row r="61" spans="1:5" ht="18.75" customHeight="1">
      <c r="A61" s="42"/>
      <c r="B61" s="87">
        <v>1</v>
      </c>
      <c r="C61" s="83" t="s">
        <v>508</v>
      </c>
      <c r="D61" s="83" t="s">
        <v>509</v>
      </c>
      <c r="E61" s="82"/>
    </row>
    <row r="62" spans="1:5" ht="18.75" customHeight="1">
      <c r="A62" s="42"/>
      <c r="B62" s="87">
        <v>2</v>
      </c>
      <c r="C62" s="83" t="s">
        <v>562</v>
      </c>
      <c r="D62" s="83" t="s">
        <v>93</v>
      </c>
      <c r="E62" s="82"/>
    </row>
    <row r="63" spans="1:5" ht="18.75" customHeight="1">
      <c r="A63" s="42"/>
      <c r="B63" s="87">
        <v>3</v>
      </c>
      <c r="C63" s="83" t="s">
        <v>473</v>
      </c>
      <c r="D63" s="83" t="s">
        <v>383</v>
      </c>
      <c r="E63" s="82"/>
    </row>
    <row r="64" spans="1:5" ht="18.75" customHeight="1">
      <c r="A64" s="42"/>
      <c r="B64" s="87">
        <v>4</v>
      </c>
      <c r="C64" s="83" t="s">
        <v>559</v>
      </c>
      <c r="D64" s="83" t="s">
        <v>539</v>
      </c>
      <c r="E64" s="82"/>
    </row>
    <row r="65" spans="1:5" ht="18.75" customHeight="1">
      <c r="A65" s="42"/>
      <c r="B65" s="87">
        <v>5</v>
      </c>
      <c r="C65" s="84" t="s">
        <v>42</v>
      </c>
      <c r="D65" s="21" t="s">
        <v>41</v>
      </c>
      <c r="E65" s="17"/>
    </row>
    <row r="66" spans="1:5" ht="18.75" customHeight="1">
      <c r="A66" s="42"/>
      <c r="B66" s="87">
        <v>6</v>
      </c>
      <c r="C66" s="83" t="s">
        <v>474</v>
      </c>
      <c r="D66" s="83" t="s">
        <v>383</v>
      </c>
      <c r="E66" s="82"/>
    </row>
    <row r="67" spans="1:5" ht="18.75" customHeight="1">
      <c r="A67" s="42"/>
      <c r="B67" s="87">
        <v>7</v>
      </c>
      <c r="C67" s="83" t="s">
        <v>563</v>
      </c>
      <c r="D67" s="83" t="s">
        <v>93</v>
      </c>
      <c r="E67" s="82"/>
    </row>
    <row r="68" spans="1:5" ht="18.75" customHeight="1">
      <c r="A68" s="42"/>
      <c r="B68" s="87">
        <v>8</v>
      </c>
      <c r="C68" s="83" t="s">
        <v>274</v>
      </c>
      <c r="D68" s="83" t="s">
        <v>82</v>
      </c>
      <c r="E68" s="82"/>
    </row>
    <row r="69" spans="1:5" ht="18.75" customHeight="1">
      <c r="A69" s="42"/>
      <c r="B69" s="87">
        <v>9</v>
      </c>
      <c r="C69" s="84" t="s">
        <v>43</v>
      </c>
      <c r="D69" s="21" t="s">
        <v>41</v>
      </c>
      <c r="E69" s="17"/>
    </row>
    <row r="70" spans="1:5" ht="18.75" customHeight="1">
      <c r="A70" s="42"/>
      <c r="B70" s="87">
        <v>10</v>
      </c>
      <c r="C70" s="84" t="s">
        <v>44</v>
      </c>
      <c r="D70" s="21" t="s">
        <v>41</v>
      </c>
      <c r="E70" s="17"/>
    </row>
  </sheetData>
  <mergeCells count="5">
    <mergeCell ref="A1:B1"/>
    <mergeCell ref="A5:B5"/>
    <mergeCell ref="A23:B23"/>
    <mergeCell ref="A42:B42"/>
    <mergeCell ref="A59:B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5"/>
  <sheetViews>
    <sheetView workbookViewId="0">
      <selection activeCell="B1" sqref="B1"/>
    </sheetView>
  </sheetViews>
  <sheetFormatPr defaultColWidth="9.140625" defaultRowHeight="24.75" customHeight="1"/>
  <cols>
    <col min="1" max="1" width="9.140625" style="119"/>
    <col min="2" max="2" width="33.42578125" style="79" customWidth="1"/>
    <col min="3" max="6" width="13.7109375" style="3" bestFit="1" customWidth="1"/>
    <col min="7" max="7" width="12.5703125" style="1" bestFit="1" customWidth="1"/>
    <col min="8" max="8" width="9.140625" style="1"/>
    <col min="9" max="12" width="13.7109375" style="3" bestFit="1" customWidth="1"/>
    <col min="13" max="13" width="12.5703125" style="1" bestFit="1" customWidth="1"/>
    <col min="14" max="14" width="9.140625" style="1"/>
    <col min="15" max="15" width="12.42578125" style="89" customWidth="1"/>
    <col min="16" max="16384" width="9.140625" style="1"/>
  </cols>
  <sheetData>
    <row r="1" spans="1:20" ht="36.75" customHeight="1">
      <c r="C1" s="124" t="s">
        <v>670</v>
      </c>
      <c r="D1" s="124"/>
      <c r="E1" s="124"/>
      <c r="F1" s="124"/>
      <c r="I1" s="124" t="s">
        <v>658</v>
      </c>
      <c r="J1" s="124"/>
      <c r="K1" s="124"/>
      <c r="L1" s="124"/>
    </row>
    <row r="3" spans="1:20" ht="31.5">
      <c r="C3" s="2" t="s">
        <v>1</v>
      </c>
      <c r="D3" s="2" t="s">
        <v>0</v>
      </c>
      <c r="E3" s="2" t="s">
        <v>4</v>
      </c>
      <c r="F3" s="2" t="s">
        <v>15</v>
      </c>
      <c r="G3" s="2" t="s">
        <v>668</v>
      </c>
      <c r="I3" s="2" t="s">
        <v>1</v>
      </c>
      <c r="J3" s="2" t="s">
        <v>0</v>
      </c>
      <c r="K3" s="2" t="s">
        <v>4</v>
      </c>
      <c r="L3" s="2" t="s">
        <v>15</v>
      </c>
      <c r="M3" s="2" t="s">
        <v>668</v>
      </c>
      <c r="O3" s="90" t="s">
        <v>663</v>
      </c>
    </row>
    <row r="4" spans="1:20" ht="24.75" customHeight="1">
      <c r="A4" s="119">
        <v>1</v>
      </c>
      <c r="B4" s="117" t="s">
        <v>79</v>
      </c>
      <c r="C4" s="3">
        <v>13</v>
      </c>
      <c r="D4" s="3">
        <v>15</v>
      </c>
      <c r="E4" s="3">
        <v>14</v>
      </c>
      <c r="F4" s="3">
        <v>12</v>
      </c>
      <c r="G4" s="2">
        <f>SUM(C4:F4)</f>
        <v>54</v>
      </c>
      <c r="J4" s="72">
        <v>1</v>
      </c>
      <c r="M4" s="2">
        <f>SUM(I4:L4)</f>
        <v>1</v>
      </c>
      <c r="O4" s="116">
        <f>M4/G4</f>
        <v>1.8518518518518517E-2</v>
      </c>
      <c r="T4" s="38"/>
    </row>
    <row r="5" spans="1:20" ht="24.75" customHeight="1">
      <c r="A5" s="119">
        <v>2</v>
      </c>
      <c r="B5" s="117" t="s">
        <v>80</v>
      </c>
      <c r="C5" s="3">
        <v>36</v>
      </c>
      <c r="D5" s="3">
        <v>27</v>
      </c>
      <c r="E5" s="3">
        <v>24</v>
      </c>
      <c r="F5" s="3">
        <v>0</v>
      </c>
      <c r="G5" s="2">
        <f t="shared" ref="G5:G22" si="0">SUM(C5:F5)</f>
        <v>87</v>
      </c>
      <c r="I5" s="3">
        <v>2</v>
      </c>
      <c r="K5" s="3">
        <v>2</v>
      </c>
      <c r="M5" s="2">
        <f t="shared" ref="M5:M22" si="1">SUM(I5:L5)</f>
        <v>4</v>
      </c>
      <c r="O5" s="116">
        <f t="shared" ref="O5:O22" si="2">M5/G5</f>
        <v>4.5977011494252873E-2</v>
      </c>
      <c r="T5" s="38"/>
    </row>
    <row r="6" spans="1:20" ht="24.75" customHeight="1">
      <c r="A6" s="119">
        <v>3</v>
      </c>
      <c r="B6" s="117" t="s">
        <v>89</v>
      </c>
      <c r="C6" s="3">
        <v>5</v>
      </c>
      <c r="D6" s="3">
        <v>4</v>
      </c>
      <c r="E6" s="3">
        <v>5</v>
      </c>
      <c r="F6" s="3">
        <v>0</v>
      </c>
      <c r="G6" s="2">
        <f t="shared" si="0"/>
        <v>14</v>
      </c>
      <c r="J6" s="3">
        <v>3</v>
      </c>
      <c r="K6" s="3">
        <v>3</v>
      </c>
      <c r="M6" s="2">
        <f t="shared" si="1"/>
        <v>6</v>
      </c>
      <c r="O6" s="116">
        <f t="shared" si="2"/>
        <v>0.42857142857142855</v>
      </c>
      <c r="T6" s="38"/>
    </row>
    <row r="7" spans="1:20" ht="24.75" customHeight="1">
      <c r="A7" s="119">
        <v>4</v>
      </c>
      <c r="B7" s="117" t="s">
        <v>90</v>
      </c>
      <c r="C7" s="3">
        <v>9</v>
      </c>
      <c r="D7" s="3">
        <v>4</v>
      </c>
      <c r="E7" s="3">
        <v>15</v>
      </c>
      <c r="F7" s="3">
        <v>0</v>
      </c>
      <c r="G7" s="2">
        <f t="shared" si="0"/>
        <v>28</v>
      </c>
      <c r="I7" s="3">
        <v>1</v>
      </c>
      <c r="K7" s="3">
        <v>1</v>
      </c>
      <c r="M7" s="2">
        <f t="shared" si="1"/>
        <v>2</v>
      </c>
      <c r="O7" s="116">
        <f t="shared" si="2"/>
        <v>7.1428571428571425E-2</v>
      </c>
      <c r="T7" s="38"/>
    </row>
    <row r="8" spans="1:20" ht="24.75" customHeight="1">
      <c r="A8" s="119">
        <v>5</v>
      </c>
      <c r="B8" s="117" t="s">
        <v>375</v>
      </c>
      <c r="C8" s="3">
        <v>2</v>
      </c>
      <c r="D8" s="3">
        <v>4</v>
      </c>
      <c r="E8" s="3">
        <v>0</v>
      </c>
      <c r="F8" s="3">
        <v>0</v>
      </c>
      <c r="G8" s="2">
        <f t="shared" si="0"/>
        <v>6</v>
      </c>
      <c r="I8" s="72">
        <v>1</v>
      </c>
      <c r="M8" s="2">
        <f t="shared" si="1"/>
        <v>1</v>
      </c>
      <c r="O8" s="116">
        <f t="shared" si="2"/>
        <v>0.16666666666666666</v>
      </c>
      <c r="T8" s="38"/>
    </row>
    <row r="9" spans="1:20" ht="24.75" customHeight="1">
      <c r="A9" s="119">
        <v>6</v>
      </c>
      <c r="B9" s="117" t="s">
        <v>91</v>
      </c>
      <c r="C9" s="3">
        <v>4</v>
      </c>
      <c r="D9" s="3">
        <v>6</v>
      </c>
      <c r="E9" s="3">
        <v>6</v>
      </c>
      <c r="F9" s="3">
        <v>10</v>
      </c>
      <c r="G9" s="2">
        <f t="shared" si="0"/>
        <v>26</v>
      </c>
      <c r="J9" s="3">
        <v>2</v>
      </c>
      <c r="L9" s="3">
        <v>1</v>
      </c>
      <c r="M9" s="2">
        <f t="shared" si="1"/>
        <v>3</v>
      </c>
      <c r="O9" s="116">
        <f t="shared" si="2"/>
        <v>0.11538461538461539</v>
      </c>
      <c r="T9" s="38"/>
    </row>
    <row r="10" spans="1:20" ht="24.75" customHeight="1">
      <c r="A10" s="119">
        <v>7</v>
      </c>
      <c r="B10" s="117" t="s">
        <v>92</v>
      </c>
      <c r="C10" s="3">
        <v>34</v>
      </c>
      <c r="D10" s="3">
        <v>33</v>
      </c>
      <c r="E10" s="3">
        <v>23</v>
      </c>
      <c r="F10" s="3">
        <v>21</v>
      </c>
      <c r="G10" s="2">
        <f t="shared" si="0"/>
        <v>111</v>
      </c>
      <c r="I10" s="3">
        <v>3</v>
      </c>
      <c r="K10" s="3">
        <v>3</v>
      </c>
      <c r="L10" s="3">
        <v>2</v>
      </c>
      <c r="M10" s="2">
        <f t="shared" si="1"/>
        <v>8</v>
      </c>
      <c r="O10" s="116">
        <f t="shared" si="2"/>
        <v>7.2072072072072071E-2</v>
      </c>
      <c r="T10" s="38"/>
    </row>
    <row r="11" spans="1:20" ht="24.75" customHeight="1">
      <c r="A11" s="119">
        <v>8</v>
      </c>
      <c r="B11" s="117" t="s">
        <v>88</v>
      </c>
      <c r="C11" s="3">
        <v>10</v>
      </c>
      <c r="D11" s="3">
        <v>5</v>
      </c>
      <c r="E11" s="3">
        <v>5</v>
      </c>
      <c r="F11" s="3">
        <v>3</v>
      </c>
      <c r="G11" s="2">
        <f t="shared" si="0"/>
        <v>23</v>
      </c>
      <c r="J11" s="3">
        <v>1</v>
      </c>
      <c r="K11" s="3">
        <v>1</v>
      </c>
      <c r="L11" s="3">
        <v>1</v>
      </c>
      <c r="M11" s="2">
        <f t="shared" si="1"/>
        <v>3</v>
      </c>
      <c r="O11" s="116">
        <f t="shared" si="2"/>
        <v>0.13043478260869565</v>
      </c>
      <c r="T11" s="38"/>
    </row>
    <row r="12" spans="1:20" ht="24.75" customHeight="1">
      <c r="A12" s="119">
        <v>9</v>
      </c>
      <c r="B12" s="117" t="s">
        <v>81</v>
      </c>
      <c r="C12" s="3">
        <v>19</v>
      </c>
      <c r="D12" s="3">
        <v>9</v>
      </c>
      <c r="E12" s="3">
        <v>12</v>
      </c>
      <c r="F12" s="3">
        <v>8</v>
      </c>
      <c r="G12" s="2">
        <f t="shared" si="0"/>
        <v>48</v>
      </c>
      <c r="J12" s="72">
        <v>1</v>
      </c>
      <c r="M12" s="2">
        <f t="shared" si="1"/>
        <v>1</v>
      </c>
      <c r="O12" s="116">
        <f t="shared" si="2"/>
        <v>2.0833333333333332E-2</v>
      </c>
      <c r="T12" s="38"/>
    </row>
    <row r="13" spans="1:20" ht="24.75" customHeight="1">
      <c r="A13" s="119">
        <v>10</v>
      </c>
      <c r="B13" s="117" t="s">
        <v>537</v>
      </c>
      <c r="C13" s="3">
        <v>0</v>
      </c>
      <c r="D13" s="3">
        <v>0</v>
      </c>
      <c r="E13" s="3">
        <v>2</v>
      </c>
      <c r="F13" s="3">
        <v>0</v>
      </c>
      <c r="G13" s="2">
        <f t="shared" si="0"/>
        <v>2</v>
      </c>
      <c r="K13" s="72">
        <v>1</v>
      </c>
      <c r="M13" s="2">
        <f t="shared" si="1"/>
        <v>1</v>
      </c>
      <c r="O13" s="116">
        <f t="shared" si="2"/>
        <v>0.5</v>
      </c>
      <c r="T13" s="38"/>
    </row>
    <row r="14" spans="1:20" ht="24.75" customHeight="1">
      <c r="A14" s="119">
        <v>11</v>
      </c>
      <c r="B14" s="117" t="s">
        <v>41</v>
      </c>
      <c r="C14" s="3">
        <v>11</v>
      </c>
      <c r="D14" s="3">
        <v>8</v>
      </c>
      <c r="E14" s="3">
        <v>17</v>
      </c>
      <c r="F14" s="3">
        <v>10</v>
      </c>
      <c r="G14" s="2">
        <f t="shared" si="0"/>
        <v>46</v>
      </c>
      <c r="I14" s="3">
        <v>1</v>
      </c>
      <c r="J14" s="3">
        <v>1</v>
      </c>
      <c r="L14" s="3">
        <v>3</v>
      </c>
      <c r="M14" s="2">
        <f t="shared" si="1"/>
        <v>5</v>
      </c>
      <c r="O14" s="116">
        <f t="shared" si="2"/>
        <v>0.10869565217391304</v>
      </c>
      <c r="T14" s="38"/>
    </row>
    <row r="15" spans="1:20" ht="24.75" customHeight="1">
      <c r="A15" s="119">
        <v>12</v>
      </c>
      <c r="B15" s="117" t="s">
        <v>82</v>
      </c>
      <c r="C15" s="3">
        <v>0</v>
      </c>
      <c r="D15" s="3">
        <v>5</v>
      </c>
      <c r="E15" s="3">
        <v>2</v>
      </c>
      <c r="F15" s="3">
        <v>5</v>
      </c>
      <c r="G15" s="2">
        <f t="shared" si="0"/>
        <v>12</v>
      </c>
      <c r="L15" s="3">
        <v>1</v>
      </c>
      <c r="M15" s="2">
        <f t="shared" si="1"/>
        <v>1</v>
      </c>
      <c r="O15" s="116">
        <f t="shared" si="2"/>
        <v>8.3333333333333329E-2</v>
      </c>
      <c r="T15" s="38"/>
    </row>
    <row r="16" spans="1:20" ht="24.75" customHeight="1">
      <c r="A16" s="119">
        <v>13</v>
      </c>
      <c r="B16" s="117" t="s">
        <v>93</v>
      </c>
      <c r="C16" s="3">
        <v>10</v>
      </c>
      <c r="D16" s="3">
        <v>6</v>
      </c>
      <c r="E16" s="3">
        <v>6</v>
      </c>
      <c r="F16" s="3">
        <v>6</v>
      </c>
      <c r="G16" s="2">
        <f t="shared" si="0"/>
        <v>28</v>
      </c>
      <c r="I16" s="3">
        <v>2</v>
      </c>
      <c r="L16" s="3">
        <v>2</v>
      </c>
      <c r="M16" s="2">
        <f t="shared" si="1"/>
        <v>4</v>
      </c>
      <c r="O16" s="116">
        <f t="shared" si="2"/>
        <v>0.14285714285714285</v>
      </c>
      <c r="T16" s="38"/>
    </row>
    <row r="17" spans="1:20" ht="24.75" customHeight="1">
      <c r="A17" s="119">
        <v>14</v>
      </c>
      <c r="B17" s="117" t="s">
        <v>83</v>
      </c>
      <c r="C17" s="3">
        <v>7</v>
      </c>
      <c r="D17" s="3">
        <v>11</v>
      </c>
      <c r="E17" s="3">
        <v>1</v>
      </c>
      <c r="F17" s="3">
        <v>6</v>
      </c>
      <c r="G17" s="2">
        <f t="shared" si="0"/>
        <v>25</v>
      </c>
      <c r="J17" s="3">
        <v>3</v>
      </c>
      <c r="M17" s="2">
        <f t="shared" si="1"/>
        <v>3</v>
      </c>
      <c r="O17" s="116">
        <f t="shared" si="2"/>
        <v>0.12</v>
      </c>
      <c r="T17" s="38"/>
    </row>
    <row r="18" spans="1:20" ht="24.75" customHeight="1">
      <c r="A18" s="119">
        <v>15</v>
      </c>
      <c r="B18" s="117" t="s">
        <v>84</v>
      </c>
      <c r="C18" s="3">
        <v>7</v>
      </c>
      <c r="D18" s="3">
        <v>16</v>
      </c>
      <c r="E18" s="3">
        <v>21</v>
      </c>
      <c r="F18" s="3">
        <v>8</v>
      </c>
      <c r="G18" s="2">
        <f t="shared" si="0"/>
        <v>52</v>
      </c>
      <c r="I18" s="3">
        <v>1</v>
      </c>
      <c r="K18" s="3">
        <v>1</v>
      </c>
      <c r="M18" s="2">
        <f t="shared" si="1"/>
        <v>2</v>
      </c>
      <c r="O18" s="116">
        <f t="shared" si="2"/>
        <v>3.8461538461538464E-2</v>
      </c>
      <c r="T18" s="38"/>
    </row>
    <row r="19" spans="1:20" ht="24.75" customHeight="1">
      <c r="A19" s="119">
        <v>16</v>
      </c>
      <c r="B19" s="117" t="s">
        <v>85</v>
      </c>
      <c r="C19" s="3">
        <v>1</v>
      </c>
      <c r="D19" s="3">
        <v>6</v>
      </c>
      <c r="E19" s="3">
        <v>7</v>
      </c>
      <c r="F19" s="3">
        <v>0</v>
      </c>
      <c r="G19" s="2">
        <f t="shared" si="0"/>
        <v>14</v>
      </c>
      <c r="I19" s="72">
        <v>1</v>
      </c>
      <c r="M19" s="2">
        <f t="shared" si="1"/>
        <v>1</v>
      </c>
      <c r="O19" s="116">
        <f t="shared" si="2"/>
        <v>7.1428571428571425E-2</v>
      </c>
      <c r="T19" s="38"/>
    </row>
    <row r="20" spans="1:20" ht="24.75" customHeight="1">
      <c r="A20" s="119">
        <v>17</v>
      </c>
      <c r="B20" s="117" t="s">
        <v>87</v>
      </c>
      <c r="C20" s="3">
        <v>6</v>
      </c>
      <c r="D20" s="3">
        <v>8</v>
      </c>
      <c r="E20" s="3">
        <v>0</v>
      </c>
      <c r="F20" s="3">
        <v>0</v>
      </c>
      <c r="G20" s="2">
        <f t="shared" si="0"/>
        <v>14</v>
      </c>
      <c r="J20" s="72">
        <v>1</v>
      </c>
      <c r="M20" s="2">
        <f t="shared" si="1"/>
        <v>1</v>
      </c>
      <c r="O20" s="116">
        <f t="shared" si="2"/>
        <v>7.1428571428571425E-2</v>
      </c>
      <c r="T20" s="38"/>
    </row>
    <row r="21" spans="1:20" ht="24.75" customHeight="1">
      <c r="A21" s="119">
        <v>18</v>
      </c>
      <c r="B21" s="117" t="s">
        <v>86</v>
      </c>
      <c r="C21" s="3">
        <v>5</v>
      </c>
      <c r="D21" s="3">
        <v>1</v>
      </c>
      <c r="E21" s="3">
        <v>5</v>
      </c>
      <c r="F21" s="3">
        <v>10</v>
      </c>
      <c r="G21" s="2">
        <f t="shared" si="0"/>
        <v>21</v>
      </c>
      <c r="I21" s="3">
        <v>1</v>
      </c>
      <c r="M21" s="2">
        <f t="shared" si="1"/>
        <v>1</v>
      </c>
      <c r="O21" s="116">
        <f t="shared" si="2"/>
        <v>4.7619047619047616E-2</v>
      </c>
      <c r="T21" s="38"/>
    </row>
    <row r="22" spans="1:20" ht="24.75" customHeight="1">
      <c r="A22" s="119">
        <v>19</v>
      </c>
      <c r="B22" s="117" t="s">
        <v>94</v>
      </c>
      <c r="C22" s="3">
        <v>3</v>
      </c>
      <c r="D22" s="3">
        <v>3</v>
      </c>
      <c r="E22" s="3">
        <v>5</v>
      </c>
      <c r="F22" s="3">
        <v>5</v>
      </c>
      <c r="G22" s="2">
        <f t="shared" si="0"/>
        <v>16</v>
      </c>
      <c r="J22" s="72">
        <v>1</v>
      </c>
      <c r="M22" s="2">
        <f t="shared" si="1"/>
        <v>1</v>
      </c>
      <c r="O22" s="116">
        <f t="shared" si="2"/>
        <v>6.25E-2</v>
      </c>
      <c r="T22" s="38"/>
    </row>
    <row r="24" spans="1:20" ht="24.75" customHeight="1">
      <c r="B24" s="117" t="s">
        <v>668</v>
      </c>
      <c r="C24" s="2">
        <f>SUM(C4:C22)</f>
        <v>182</v>
      </c>
      <c r="D24" s="2">
        <f t="shared" ref="D24:F24" si="3">SUM(D4:D22)</f>
        <v>171</v>
      </c>
      <c r="E24" s="2">
        <f t="shared" si="3"/>
        <v>170</v>
      </c>
      <c r="F24" s="2">
        <f t="shared" si="3"/>
        <v>104</v>
      </c>
      <c r="I24" s="2">
        <f>SUM(I4:I22)</f>
        <v>13</v>
      </c>
      <c r="J24" s="2">
        <f t="shared" ref="J24:L24" si="4">SUM(J4:J22)</f>
        <v>14</v>
      </c>
      <c r="K24" s="2">
        <f t="shared" si="4"/>
        <v>12</v>
      </c>
      <c r="L24" s="2">
        <f t="shared" si="4"/>
        <v>10</v>
      </c>
    </row>
    <row r="29" spans="1:20" ht="24.75" customHeight="1">
      <c r="B29" s="118" t="s">
        <v>659</v>
      </c>
      <c r="C29" s="3">
        <f>'Jahrgang 1'!F191</f>
        <v>73</v>
      </c>
      <c r="D29" s="3">
        <f>'Jahrgang 2'!F180</f>
        <v>47</v>
      </c>
      <c r="E29" s="3">
        <f>'Jahrgang 3'!F179</f>
        <v>62</v>
      </c>
      <c r="F29" s="3">
        <f>'Jahrgang 4'!F113</f>
        <v>76</v>
      </c>
    </row>
    <row r="30" spans="1:20" ht="24.75" customHeight="1">
      <c r="B30" s="118" t="s">
        <v>661</v>
      </c>
      <c r="C30" s="3">
        <f>'Jahrgang 1'!F192</f>
        <v>16</v>
      </c>
      <c r="D30" s="3">
        <f>'Jahrgang 2'!F181</f>
        <v>11</v>
      </c>
      <c r="E30" s="3">
        <f>'Jahrgang 3'!F180</f>
        <v>4</v>
      </c>
      <c r="F30" s="3">
        <f>'Jahrgang 4'!F114</f>
        <v>12</v>
      </c>
    </row>
    <row r="31" spans="1:20" ht="24.75" customHeight="1">
      <c r="B31" s="118" t="s">
        <v>662</v>
      </c>
      <c r="C31" s="60">
        <f>'Jahrgang 1'!F193</f>
        <v>35.197802197802197</v>
      </c>
      <c r="D31" s="60">
        <f>'Jahrgang 2'!F182</f>
        <v>26.94736842105263</v>
      </c>
      <c r="E31" s="60">
        <f>'Jahrgang 3'!F181</f>
        <v>31.858823529411765</v>
      </c>
      <c r="F31" s="60">
        <f>'Jahrgang 4'!F115</f>
        <v>41.307692307692307</v>
      </c>
    </row>
    <row r="32" spans="1:20" ht="24.75" customHeight="1">
      <c r="B32" s="118" t="s">
        <v>660</v>
      </c>
      <c r="C32" s="3">
        <f>'Jahrgang 1'!F194</f>
        <v>34</v>
      </c>
      <c r="D32" s="3">
        <f>'Jahrgang 2'!F183</f>
        <v>26</v>
      </c>
      <c r="E32" s="3">
        <f>'Jahrgang 3'!F182</f>
        <v>31</v>
      </c>
      <c r="F32" s="3">
        <f>'Jahrgang 4'!F116</f>
        <v>40.5</v>
      </c>
    </row>
    <row r="36" spans="2:4" ht="31.5">
      <c r="C36" s="76" t="s">
        <v>663</v>
      </c>
      <c r="D36" s="2" t="s">
        <v>668</v>
      </c>
    </row>
    <row r="37" spans="2:4" ht="24.75" customHeight="1">
      <c r="B37" s="79" t="s">
        <v>537</v>
      </c>
      <c r="C37" s="77">
        <v>0.5</v>
      </c>
      <c r="D37" s="3">
        <v>2</v>
      </c>
    </row>
    <row r="38" spans="2:4" ht="24.75" customHeight="1">
      <c r="B38" s="79" t="s">
        <v>89</v>
      </c>
      <c r="C38" s="77">
        <v>0.42857142857142855</v>
      </c>
      <c r="D38" s="3">
        <v>14</v>
      </c>
    </row>
    <row r="39" spans="2:4" ht="24.75" customHeight="1">
      <c r="B39" s="79" t="s">
        <v>375</v>
      </c>
      <c r="C39" s="77">
        <v>0.16666666666666666</v>
      </c>
      <c r="D39" s="3">
        <v>6</v>
      </c>
    </row>
    <row r="40" spans="2:4" ht="24.75" customHeight="1">
      <c r="B40" s="79" t="s">
        <v>93</v>
      </c>
      <c r="C40" s="77">
        <v>0.14285714285714285</v>
      </c>
      <c r="D40" s="3">
        <v>28</v>
      </c>
    </row>
    <row r="41" spans="2:4" ht="24.75" customHeight="1">
      <c r="B41" s="79" t="s">
        <v>88</v>
      </c>
      <c r="C41" s="77">
        <v>0.13043478260869565</v>
      </c>
      <c r="D41" s="3">
        <v>23</v>
      </c>
    </row>
    <row r="42" spans="2:4" ht="24.75" customHeight="1">
      <c r="B42" s="79" t="s">
        <v>83</v>
      </c>
      <c r="C42" s="77">
        <v>0.12</v>
      </c>
      <c r="D42" s="3">
        <v>25</v>
      </c>
    </row>
    <row r="43" spans="2:4" ht="24.75" customHeight="1">
      <c r="B43" s="79" t="s">
        <v>91</v>
      </c>
      <c r="C43" s="77">
        <v>0.11538461538461539</v>
      </c>
      <c r="D43" s="3">
        <v>26</v>
      </c>
    </row>
    <row r="44" spans="2:4" ht="24.75" customHeight="1">
      <c r="B44" s="79" t="s">
        <v>41</v>
      </c>
      <c r="C44" s="77">
        <v>0.10869565217391304</v>
      </c>
      <c r="D44" s="3">
        <v>46</v>
      </c>
    </row>
    <row r="45" spans="2:4" ht="24.75" customHeight="1">
      <c r="B45" s="79" t="s">
        <v>82</v>
      </c>
      <c r="C45" s="77">
        <v>8.3333333333333329E-2</v>
      </c>
      <c r="D45" s="3">
        <v>12</v>
      </c>
    </row>
    <row r="46" spans="2:4" ht="24.75" customHeight="1">
      <c r="B46" s="79" t="s">
        <v>92</v>
      </c>
      <c r="C46" s="77">
        <v>7.2072072072072071E-2</v>
      </c>
      <c r="D46" s="3">
        <v>111</v>
      </c>
    </row>
    <row r="47" spans="2:4" ht="24.75" customHeight="1">
      <c r="B47" s="79" t="s">
        <v>90</v>
      </c>
      <c r="C47" s="77">
        <v>7.1428571428571425E-2</v>
      </c>
      <c r="D47" s="3">
        <v>28</v>
      </c>
    </row>
    <row r="48" spans="2:4" ht="24.75" customHeight="1">
      <c r="B48" s="79" t="s">
        <v>85</v>
      </c>
      <c r="C48" s="77">
        <v>7.1428571428571425E-2</v>
      </c>
      <c r="D48" s="3">
        <v>14</v>
      </c>
    </row>
    <row r="49" spans="2:4" ht="24.75" customHeight="1">
      <c r="B49" s="79" t="s">
        <v>87</v>
      </c>
      <c r="C49" s="77">
        <v>7.1428571428571425E-2</v>
      </c>
      <c r="D49" s="3">
        <v>14</v>
      </c>
    </row>
    <row r="50" spans="2:4" ht="24.75" customHeight="1">
      <c r="B50" s="79" t="s">
        <v>94</v>
      </c>
      <c r="C50" s="77">
        <v>6.25E-2</v>
      </c>
      <c r="D50" s="3">
        <v>16</v>
      </c>
    </row>
    <row r="51" spans="2:4" ht="24.75" customHeight="1">
      <c r="B51" s="79" t="s">
        <v>86</v>
      </c>
      <c r="C51" s="77">
        <v>4.7619047619047616E-2</v>
      </c>
      <c r="D51" s="3">
        <v>21</v>
      </c>
    </row>
    <row r="52" spans="2:4" ht="24.75" customHeight="1">
      <c r="B52" s="79" t="s">
        <v>80</v>
      </c>
      <c r="C52" s="77">
        <v>4.5977011494252873E-2</v>
      </c>
      <c r="D52" s="3">
        <v>87</v>
      </c>
    </row>
    <row r="53" spans="2:4" ht="24.75" customHeight="1">
      <c r="B53" s="79" t="s">
        <v>84</v>
      </c>
      <c r="C53" s="77">
        <v>3.8461538461538464E-2</v>
      </c>
      <c r="D53" s="3">
        <v>52</v>
      </c>
    </row>
    <row r="54" spans="2:4" ht="24.75" customHeight="1">
      <c r="B54" s="79" t="s">
        <v>81</v>
      </c>
      <c r="C54" s="77">
        <v>2.0833333333333332E-2</v>
      </c>
      <c r="D54" s="3">
        <v>48</v>
      </c>
    </row>
    <row r="55" spans="2:4" ht="24.75" customHeight="1">
      <c r="B55" s="79" t="s">
        <v>79</v>
      </c>
      <c r="C55" s="77">
        <v>1.8518518518518517E-2</v>
      </c>
      <c r="D55" s="3">
        <v>54</v>
      </c>
    </row>
  </sheetData>
  <sortState ref="B37:D55">
    <sortCondition descending="1" ref="C37:C55"/>
  </sortState>
  <mergeCells count="2">
    <mergeCell ref="C1:F1"/>
    <mergeCell ref="I1:L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5"/>
  <sheetViews>
    <sheetView tabSelected="1" workbookViewId="0">
      <selection activeCell="A2" sqref="A2"/>
    </sheetView>
  </sheetViews>
  <sheetFormatPr defaultColWidth="9.140625" defaultRowHeight="15.75" customHeight="1"/>
  <cols>
    <col min="1" max="1" width="5.7109375" style="28" customWidth="1"/>
    <col min="2" max="2" width="5.7109375" style="58" customWidth="1"/>
    <col min="3" max="3" width="5.7109375" style="7" customWidth="1"/>
    <col min="4" max="4" width="26.5703125" style="8" bestFit="1" customWidth="1"/>
    <col min="5" max="5" width="27.28515625" style="8" customWidth="1"/>
    <col min="6" max="6" width="12.42578125" style="9" bestFit="1" customWidth="1"/>
    <col min="7" max="7" width="9.140625" style="28"/>
    <col min="8" max="10" width="12.28515625" style="9" customWidth="1"/>
    <col min="11" max="11" width="12.28515625" style="30" customWidth="1"/>
    <col min="12" max="16384" width="9.140625" style="28"/>
  </cols>
  <sheetData>
    <row r="1" spans="1:12" s="22" customFormat="1" ht="27" customHeight="1">
      <c r="A1" s="125" t="s">
        <v>1</v>
      </c>
      <c r="B1" s="125"/>
      <c r="C1" s="125"/>
      <c r="D1" s="125"/>
      <c r="E1" s="8"/>
      <c r="F1" s="9"/>
      <c r="H1" s="33"/>
      <c r="I1" s="33"/>
      <c r="J1" s="33"/>
      <c r="K1" s="24"/>
    </row>
    <row r="4" spans="1:12" ht="15.75" customHeight="1">
      <c r="B4" s="42"/>
      <c r="C4" s="10"/>
      <c r="D4" s="11"/>
      <c r="E4" s="11"/>
      <c r="F4" s="12"/>
      <c r="G4" s="46"/>
      <c r="H4" s="2"/>
    </row>
    <row r="5" spans="1:12" s="1" customFormat="1" ht="15.75" customHeight="1">
      <c r="B5" s="39"/>
      <c r="C5" s="64"/>
      <c r="D5" s="49" t="s">
        <v>3</v>
      </c>
      <c r="E5" s="49" t="s">
        <v>665</v>
      </c>
      <c r="F5" s="49" t="s">
        <v>2</v>
      </c>
      <c r="G5" s="65"/>
      <c r="H5" s="126" t="s">
        <v>666</v>
      </c>
      <c r="I5" s="126"/>
      <c r="J5" s="126" t="s">
        <v>667</v>
      </c>
      <c r="K5" s="126"/>
    </row>
    <row r="6" spans="1:12" ht="15.75" customHeight="1">
      <c r="B6" s="51">
        <v>1</v>
      </c>
      <c r="C6" s="52">
        <v>1</v>
      </c>
      <c r="D6" s="53" t="s">
        <v>579</v>
      </c>
      <c r="E6" s="53" t="s">
        <v>93</v>
      </c>
      <c r="F6" s="54">
        <v>73</v>
      </c>
      <c r="G6" s="46"/>
      <c r="H6" s="9">
        <v>0</v>
      </c>
      <c r="I6" s="110">
        <f>H6/182</f>
        <v>0</v>
      </c>
      <c r="J6" s="9">
        <f t="shared" ref="J6:J15" si="0">183-MATCH(C6+1,$C$6:$C$188,0)</f>
        <v>181</v>
      </c>
      <c r="K6" s="111">
        <f>J6/182</f>
        <v>0.99450549450549453</v>
      </c>
    </row>
    <row r="7" spans="1:12" ht="15.75" customHeight="1">
      <c r="B7" s="51">
        <v>2</v>
      </c>
      <c r="C7" s="52">
        <f>IF(F7=F6,C6,C6+1)</f>
        <v>2</v>
      </c>
      <c r="D7" s="55" t="s">
        <v>293</v>
      </c>
      <c r="E7" s="55" t="s">
        <v>84</v>
      </c>
      <c r="F7" s="56">
        <v>65</v>
      </c>
      <c r="G7" s="46"/>
      <c r="H7" s="9">
        <f t="shared" ref="H7:H15" si="1">MATCH(C7-1,$C$6:$C$187,1)</f>
        <v>1</v>
      </c>
      <c r="I7" s="110">
        <f t="shared" ref="I7:I70" si="2">H7/182</f>
        <v>5.4945054945054949E-3</v>
      </c>
      <c r="J7" s="9">
        <f t="shared" si="0"/>
        <v>179</v>
      </c>
      <c r="K7" s="111">
        <f t="shared" ref="K7:K70" si="3">J7/182</f>
        <v>0.98351648351648346</v>
      </c>
    </row>
    <row r="8" spans="1:12" ht="15.75" customHeight="1">
      <c r="B8" s="51">
        <v>3</v>
      </c>
      <c r="C8" s="52">
        <v>2</v>
      </c>
      <c r="D8" s="55" t="s">
        <v>382</v>
      </c>
      <c r="E8" s="55" t="s">
        <v>383</v>
      </c>
      <c r="F8" s="56">
        <v>64</v>
      </c>
      <c r="G8" s="46"/>
      <c r="H8" s="9">
        <f t="shared" si="1"/>
        <v>1</v>
      </c>
      <c r="I8" s="110">
        <f t="shared" si="2"/>
        <v>5.4945054945054949E-3</v>
      </c>
      <c r="J8" s="9">
        <f t="shared" si="0"/>
        <v>179</v>
      </c>
      <c r="K8" s="111">
        <f t="shared" si="3"/>
        <v>0.98351648351648346</v>
      </c>
    </row>
    <row r="9" spans="1:12" ht="15.75" customHeight="1">
      <c r="B9" s="51">
        <v>4</v>
      </c>
      <c r="C9" s="52">
        <f t="shared" ref="C9" si="4">IF(F9=F8,C8,C8+1)</f>
        <v>3</v>
      </c>
      <c r="D9" s="55" t="s">
        <v>52</v>
      </c>
      <c r="E9" s="55" t="s">
        <v>41</v>
      </c>
      <c r="F9" s="56">
        <v>61</v>
      </c>
      <c r="G9" s="46"/>
      <c r="H9" s="9">
        <f t="shared" si="1"/>
        <v>3</v>
      </c>
      <c r="I9" s="110">
        <f t="shared" si="2"/>
        <v>1.6483516483516484E-2</v>
      </c>
      <c r="J9" s="9">
        <f t="shared" si="0"/>
        <v>176</v>
      </c>
      <c r="K9" s="111">
        <f t="shared" si="3"/>
        <v>0.96703296703296704</v>
      </c>
    </row>
    <row r="10" spans="1:12" ht="15.75" customHeight="1">
      <c r="B10" s="51">
        <v>5</v>
      </c>
      <c r="C10" s="52">
        <v>3</v>
      </c>
      <c r="D10" s="57" t="s">
        <v>150</v>
      </c>
      <c r="E10" s="55" t="s">
        <v>151</v>
      </c>
      <c r="F10" s="56">
        <v>60</v>
      </c>
      <c r="G10" s="46"/>
      <c r="H10" s="9">
        <f t="shared" si="1"/>
        <v>3</v>
      </c>
      <c r="I10" s="110">
        <f t="shared" si="2"/>
        <v>1.6483516483516484E-2</v>
      </c>
      <c r="J10" s="9">
        <f t="shared" si="0"/>
        <v>176</v>
      </c>
      <c r="K10" s="111">
        <f t="shared" si="3"/>
        <v>0.96703296703296704</v>
      </c>
    </row>
    <row r="11" spans="1:12" ht="15.75" customHeight="1">
      <c r="B11" s="51">
        <v>6</v>
      </c>
      <c r="C11" s="52">
        <f t="shared" ref="C11" si="5">IF(F11=F10,C10,C10+1)</f>
        <v>3</v>
      </c>
      <c r="D11" s="53" t="s">
        <v>580</v>
      </c>
      <c r="E11" s="53" t="s">
        <v>93</v>
      </c>
      <c r="F11" s="54">
        <v>60</v>
      </c>
      <c r="G11" s="46"/>
      <c r="H11" s="9">
        <f t="shared" si="1"/>
        <v>3</v>
      </c>
      <c r="I11" s="110">
        <f t="shared" si="2"/>
        <v>1.6483516483516484E-2</v>
      </c>
      <c r="J11" s="9">
        <f t="shared" si="0"/>
        <v>176</v>
      </c>
      <c r="K11" s="111">
        <f t="shared" si="3"/>
        <v>0.96703296703296704</v>
      </c>
    </row>
    <row r="12" spans="1:12" ht="15.75" customHeight="1">
      <c r="B12" s="51">
        <v>7</v>
      </c>
      <c r="C12" s="52">
        <v>4</v>
      </c>
      <c r="D12" s="53" t="s">
        <v>588</v>
      </c>
      <c r="E12" s="53" t="s">
        <v>589</v>
      </c>
      <c r="F12" s="54">
        <v>57</v>
      </c>
      <c r="G12" s="46"/>
      <c r="H12" s="9">
        <f t="shared" si="1"/>
        <v>6</v>
      </c>
      <c r="I12" s="110">
        <f t="shared" si="2"/>
        <v>3.2967032967032968E-2</v>
      </c>
      <c r="J12" s="9">
        <f t="shared" si="0"/>
        <v>175</v>
      </c>
      <c r="K12" s="111">
        <f t="shared" si="3"/>
        <v>0.96153846153846156</v>
      </c>
    </row>
    <row r="13" spans="1:12" ht="15.75" customHeight="1">
      <c r="B13" s="51">
        <v>8</v>
      </c>
      <c r="C13" s="52">
        <f t="shared" ref="C13" si="6">IF(F13=F12,C12,C12+1)</f>
        <v>5</v>
      </c>
      <c r="D13" s="57" t="s">
        <v>152</v>
      </c>
      <c r="E13" s="55" t="s">
        <v>151</v>
      </c>
      <c r="F13" s="56">
        <v>56</v>
      </c>
      <c r="H13" s="9">
        <f t="shared" si="1"/>
        <v>7</v>
      </c>
      <c r="I13" s="110">
        <f t="shared" si="2"/>
        <v>3.8461538461538464E-2</v>
      </c>
      <c r="J13" s="9">
        <f t="shared" si="0"/>
        <v>172</v>
      </c>
      <c r="K13" s="111">
        <f t="shared" si="3"/>
        <v>0.94505494505494503</v>
      </c>
      <c r="L13" s="46"/>
    </row>
    <row r="14" spans="1:12" ht="15.75" customHeight="1">
      <c r="B14" s="51">
        <v>9</v>
      </c>
      <c r="C14" s="52">
        <v>5</v>
      </c>
      <c r="D14" s="55" t="s">
        <v>238</v>
      </c>
      <c r="E14" s="55" t="s">
        <v>239</v>
      </c>
      <c r="F14" s="56">
        <v>56</v>
      </c>
      <c r="H14" s="9">
        <f t="shared" si="1"/>
        <v>7</v>
      </c>
      <c r="I14" s="110">
        <f t="shared" si="2"/>
        <v>3.8461538461538464E-2</v>
      </c>
      <c r="J14" s="9">
        <f t="shared" si="0"/>
        <v>172</v>
      </c>
      <c r="K14" s="111">
        <f t="shared" si="3"/>
        <v>0.94505494505494503</v>
      </c>
    </row>
    <row r="15" spans="1:12" ht="15.75" customHeight="1">
      <c r="B15" s="51">
        <v>10</v>
      </c>
      <c r="C15" s="52">
        <f t="shared" ref="C15" si="7">IF(F15=F14,C14,C14+1)</f>
        <v>5</v>
      </c>
      <c r="D15" s="55" t="s">
        <v>384</v>
      </c>
      <c r="E15" s="55" t="s">
        <v>383</v>
      </c>
      <c r="F15" s="56">
        <v>56</v>
      </c>
      <c r="H15" s="9">
        <f t="shared" si="1"/>
        <v>7</v>
      </c>
      <c r="I15" s="110">
        <f t="shared" si="2"/>
        <v>3.8461538461538464E-2</v>
      </c>
      <c r="J15" s="9">
        <f t="shared" si="0"/>
        <v>172</v>
      </c>
      <c r="K15" s="111">
        <f t="shared" si="3"/>
        <v>0.94505494505494503</v>
      </c>
    </row>
    <row r="16" spans="1:12" ht="15.75" customHeight="1">
      <c r="B16" s="51">
        <v>11</v>
      </c>
      <c r="C16" s="52">
        <v>6</v>
      </c>
      <c r="D16" s="55" t="s">
        <v>385</v>
      </c>
      <c r="E16" s="55" t="s">
        <v>383</v>
      </c>
      <c r="F16" s="56">
        <v>56</v>
      </c>
      <c r="H16" s="9">
        <f>MATCH(C16-1,$C$6:$C$187,1)</f>
        <v>10</v>
      </c>
      <c r="I16" s="110">
        <f t="shared" si="2"/>
        <v>5.4945054945054944E-2</v>
      </c>
      <c r="J16" s="9">
        <f>183-MATCH(C16+1,$C$6:$C$188,0)</f>
        <v>171</v>
      </c>
      <c r="K16" s="111">
        <f t="shared" si="3"/>
        <v>0.93956043956043955</v>
      </c>
    </row>
    <row r="17" spans="2:11" ht="15.75" customHeight="1">
      <c r="B17" s="42">
        <v>12</v>
      </c>
      <c r="C17" s="50">
        <f t="shared" ref="C17" si="8">IF(F17=F16,C16,C16+1)</f>
        <v>7</v>
      </c>
      <c r="D17" s="16" t="s">
        <v>153</v>
      </c>
      <c r="E17" s="5" t="s">
        <v>151</v>
      </c>
      <c r="F17" s="15">
        <v>55</v>
      </c>
      <c r="H17" s="9">
        <f t="shared" ref="H17:H80" si="9">MATCH(C17-1,$C$6:$C$187,1)</f>
        <v>11</v>
      </c>
      <c r="I17" s="110">
        <f t="shared" si="2"/>
        <v>6.043956043956044E-2</v>
      </c>
      <c r="J17" s="9">
        <f t="shared" ref="J17:J80" si="10">183-MATCH(C17+1,$C$6:$C$188,0)</f>
        <v>169</v>
      </c>
      <c r="K17" s="111">
        <f t="shared" si="3"/>
        <v>0.9285714285714286</v>
      </c>
    </row>
    <row r="18" spans="2:11" ht="15.75" customHeight="1">
      <c r="B18" s="42">
        <v>13</v>
      </c>
      <c r="C18" s="50">
        <v>7</v>
      </c>
      <c r="D18" s="5" t="s">
        <v>240</v>
      </c>
      <c r="E18" s="5" t="s">
        <v>239</v>
      </c>
      <c r="F18" s="15">
        <v>54</v>
      </c>
      <c r="H18" s="9">
        <f t="shared" si="9"/>
        <v>11</v>
      </c>
      <c r="I18" s="110">
        <f t="shared" si="2"/>
        <v>6.043956043956044E-2</v>
      </c>
      <c r="J18" s="9">
        <f t="shared" si="10"/>
        <v>169</v>
      </c>
      <c r="K18" s="111">
        <f t="shared" si="3"/>
        <v>0.9285714285714286</v>
      </c>
    </row>
    <row r="19" spans="2:11" ht="15.75" customHeight="1">
      <c r="B19" s="42">
        <v>14</v>
      </c>
      <c r="C19" s="50">
        <f t="shared" ref="C19" si="11">IF(F19=F18,C18,C18+1)</f>
        <v>8</v>
      </c>
      <c r="D19" s="5" t="s">
        <v>241</v>
      </c>
      <c r="E19" s="5" t="s">
        <v>239</v>
      </c>
      <c r="F19" s="15">
        <v>52</v>
      </c>
      <c r="H19" s="9">
        <f t="shared" si="9"/>
        <v>13</v>
      </c>
      <c r="I19" s="110">
        <f t="shared" si="2"/>
        <v>7.1428571428571425E-2</v>
      </c>
      <c r="J19" s="9">
        <f t="shared" si="10"/>
        <v>166</v>
      </c>
      <c r="K19" s="111">
        <f t="shared" si="3"/>
        <v>0.91208791208791207</v>
      </c>
    </row>
    <row r="20" spans="2:11" ht="15.75" customHeight="1">
      <c r="B20" s="68">
        <v>15</v>
      </c>
      <c r="C20" s="69">
        <v>8</v>
      </c>
      <c r="D20" s="70" t="s">
        <v>279</v>
      </c>
      <c r="E20" s="70" t="s">
        <v>85</v>
      </c>
      <c r="F20" s="71">
        <v>52</v>
      </c>
      <c r="H20" s="9">
        <f t="shared" si="9"/>
        <v>13</v>
      </c>
      <c r="I20" s="110">
        <f t="shared" si="2"/>
        <v>7.1428571428571425E-2</v>
      </c>
      <c r="J20" s="9">
        <f t="shared" si="10"/>
        <v>166</v>
      </c>
      <c r="K20" s="111">
        <f t="shared" si="3"/>
        <v>0.91208791208791207</v>
      </c>
    </row>
    <row r="21" spans="2:11" ht="15.75" customHeight="1">
      <c r="B21" s="42">
        <v>16</v>
      </c>
      <c r="C21" s="50">
        <f t="shared" ref="C21" si="12">IF(F21=F20,C20,C20+1)</f>
        <v>8</v>
      </c>
      <c r="D21" s="13" t="s">
        <v>581</v>
      </c>
      <c r="E21" s="13" t="s">
        <v>93</v>
      </c>
      <c r="F21" s="14">
        <v>52</v>
      </c>
      <c r="H21" s="9">
        <f t="shared" si="9"/>
        <v>13</v>
      </c>
      <c r="I21" s="110">
        <f t="shared" si="2"/>
        <v>7.1428571428571425E-2</v>
      </c>
      <c r="J21" s="9">
        <f t="shared" si="10"/>
        <v>166</v>
      </c>
      <c r="K21" s="111">
        <f t="shared" si="3"/>
        <v>0.91208791208791207</v>
      </c>
    </row>
    <row r="22" spans="2:11" ht="15.75" customHeight="1">
      <c r="B22" s="42">
        <v>17</v>
      </c>
      <c r="C22" s="50">
        <v>9</v>
      </c>
      <c r="D22" s="6" t="s">
        <v>386</v>
      </c>
      <c r="E22" s="6" t="s">
        <v>383</v>
      </c>
      <c r="F22" s="17">
        <v>50</v>
      </c>
      <c r="H22" s="9">
        <f t="shared" si="9"/>
        <v>16</v>
      </c>
      <c r="I22" s="110">
        <f t="shared" si="2"/>
        <v>8.7912087912087919E-2</v>
      </c>
      <c r="J22" s="9">
        <f t="shared" si="10"/>
        <v>164</v>
      </c>
      <c r="K22" s="111">
        <f t="shared" si="3"/>
        <v>0.90109890109890112</v>
      </c>
    </row>
    <row r="23" spans="2:11" ht="15.75" customHeight="1">
      <c r="B23" s="42">
        <v>18</v>
      </c>
      <c r="C23" s="50">
        <f t="shared" ref="C23" si="13">IF(F23=F22,C22,C22+1)</f>
        <v>9</v>
      </c>
      <c r="D23" s="6" t="s">
        <v>387</v>
      </c>
      <c r="E23" s="6" t="s">
        <v>383</v>
      </c>
      <c r="F23" s="17">
        <v>50</v>
      </c>
      <c r="H23" s="9">
        <f t="shared" si="9"/>
        <v>16</v>
      </c>
      <c r="I23" s="110">
        <f t="shared" si="2"/>
        <v>8.7912087912087919E-2</v>
      </c>
      <c r="J23" s="9">
        <f t="shared" si="10"/>
        <v>164</v>
      </c>
      <c r="K23" s="111">
        <f t="shared" si="3"/>
        <v>0.90109890109890112</v>
      </c>
    </row>
    <row r="24" spans="2:11" ht="15.75" customHeight="1">
      <c r="B24" s="42">
        <v>19</v>
      </c>
      <c r="C24" s="50">
        <v>10</v>
      </c>
      <c r="D24" s="18" t="s">
        <v>154</v>
      </c>
      <c r="E24" s="6" t="s">
        <v>151</v>
      </c>
      <c r="F24" s="17">
        <v>49</v>
      </c>
      <c r="H24" s="9">
        <f t="shared" si="9"/>
        <v>18</v>
      </c>
      <c r="I24" s="110">
        <f t="shared" si="2"/>
        <v>9.8901098901098897E-2</v>
      </c>
      <c r="J24" s="9">
        <f t="shared" si="10"/>
        <v>162</v>
      </c>
      <c r="K24" s="111">
        <f t="shared" si="3"/>
        <v>0.89010989010989006</v>
      </c>
    </row>
    <row r="25" spans="2:11" ht="15.75" customHeight="1">
      <c r="B25" s="42">
        <v>20</v>
      </c>
      <c r="C25" s="50">
        <f t="shared" ref="C25" si="14">IF(F25=F24,C24,C24+1)</f>
        <v>10</v>
      </c>
      <c r="D25" s="5" t="s">
        <v>360</v>
      </c>
      <c r="E25" s="5" t="s">
        <v>361</v>
      </c>
      <c r="F25" s="15">
        <v>49</v>
      </c>
      <c r="H25" s="9">
        <f t="shared" si="9"/>
        <v>18</v>
      </c>
      <c r="I25" s="110">
        <f t="shared" si="2"/>
        <v>9.8901098901098897E-2</v>
      </c>
      <c r="J25" s="9">
        <f t="shared" si="10"/>
        <v>162</v>
      </c>
      <c r="K25" s="111">
        <f t="shared" si="3"/>
        <v>0.89010989010989006</v>
      </c>
    </row>
    <row r="26" spans="2:11" ht="15.75" customHeight="1">
      <c r="B26" s="42">
        <v>21</v>
      </c>
      <c r="C26" s="50">
        <v>11</v>
      </c>
      <c r="D26" s="6" t="s">
        <v>388</v>
      </c>
      <c r="E26" s="6" t="s">
        <v>383</v>
      </c>
      <c r="F26" s="17">
        <v>49</v>
      </c>
      <c r="H26" s="9">
        <f t="shared" si="9"/>
        <v>20</v>
      </c>
      <c r="I26" s="110">
        <f t="shared" si="2"/>
        <v>0.10989010989010989</v>
      </c>
      <c r="J26" s="9">
        <f t="shared" si="10"/>
        <v>160</v>
      </c>
      <c r="K26" s="111">
        <f t="shared" si="3"/>
        <v>0.87912087912087911</v>
      </c>
    </row>
    <row r="27" spans="2:11" ht="15.75" customHeight="1">
      <c r="B27" s="42">
        <v>22</v>
      </c>
      <c r="C27" s="50">
        <f t="shared" ref="C27" si="15">IF(F27=F26,C26,C26+1)</f>
        <v>11</v>
      </c>
      <c r="D27" s="5" t="s">
        <v>503</v>
      </c>
      <c r="E27" s="5" t="s">
        <v>494</v>
      </c>
      <c r="F27" s="15">
        <v>49</v>
      </c>
      <c r="H27" s="9">
        <f t="shared" si="9"/>
        <v>20</v>
      </c>
      <c r="I27" s="110">
        <f t="shared" si="2"/>
        <v>0.10989010989010989</v>
      </c>
      <c r="J27" s="9">
        <f t="shared" si="10"/>
        <v>160</v>
      </c>
      <c r="K27" s="111">
        <f t="shared" si="3"/>
        <v>0.87912087912087911</v>
      </c>
    </row>
    <row r="28" spans="2:11" ht="15.75" customHeight="1">
      <c r="B28" s="42">
        <v>23</v>
      </c>
      <c r="C28" s="50">
        <v>12</v>
      </c>
      <c r="D28" s="18" t="s">
        <v>155</v>
      </c>
      <c r="E28" s="6" t="s">
        <v>151</v>
      </c>
      <c r="F28" s="17">
        <v>48</v>
      </c>
      <c r="H28" s="9">
        <f t="shared" si="9"/>
        <v>22</v>
      </c>
      <c r="I28" s="110">
        <f t="shared" si="2"/>
        <v>0.12087912087912088</v>
      </c>
      <c r="J28" s="9">
        <f t="shared" si="10"/>
        <v>158</v>
      </c>
      <c r="K28" s="111">
        <f t="shared" si="3"/>
        <v>0.86813186813186816</v>
      </c>
    </row>
    <row r="29" spans="2:11" ht="15.75" customHeight="1">
      <c r="B29" s="42">
        <v>24</v>
      </c>
      <c r="C29" s="50">
        <f t="shared" ref="C29" si="16">IF(F29=F28,C28,C28+1)</f>
        <v>12</v>
      </c>
      <c r="D29" s="6" t="s">
        <v>389</v>
      </c>
      <c r="E29" s="6" t="s">
        <v>383</v>
      </c>
      <c r="F29" s="17">
        <v>48</v>
      </c>
      <c r="H29" s="9">
        <f t="shared" si="9"/>
        <v>22</v>
      </c>
      <c r="I29" s="110">
        <f t="shared" si="2"/>
        <v>0.12087912087912088</v>
      </c>
      <c r="J29" s="9">
        <f t="shared" si="10"/>
        <v>158</v>
      </c>
      <c r="K29" s="111">
        <f t="shared" si="3"/>
        <v>0.86813186813186816</v>
      </c>
    </row>
    <row r="30" spans="2:11" ht="15.75" customHeight="1">
      <c r="B30" s="42">
        <v>25</v>
      </c>
      <c r="C30" s="50">
        <v>13</v>
      </c>
      <c r="D30" s="5" t="s">
        <v>362</v>
      </c>
      <c r="E30" s="5" t="s">
        <v>361</v>
      </c>
      <c r="F30" s="15">
        <v>47</v>
      </c>
      <c r="H30" s="9">
        <f t="shared" si="9"/>
        <v>24</v>
      </c>
      <c r="I30" s="110">
        <f t="shared" si="2"/>
        <v>0.13186813186813187</v>
      </c>
      <c r="J30" s="9">
        <f t="shared" si="10"/>
        <v>156</v>
      </c>
      <c r="K30" s="111">
        <f t="shared" si="3"/>
        <v>0.8571428571428571</v>
      </c>
    </row>
    <row r="31" spans="2:11" ht="15.75" customHeight="1">
      <c r="B31" s="68">
        <v>26</v>
      </c>
      <c r="C31" s="69">
        <f t="shared" ref="C31" si="17">IF(F31=F30,C30,C30+1)</f>
        <v>13</v>
      </c>
      <c r="D31" s="70" t="s">
        <v>380</v>
      </c>
      <c r="E31" s="70" t="s">
        <v>375</v>
      </c>
      <c r="F31" s="71">
        <v>47</v>
      </c>
      <c r="H31" s="9">
        <f t="shared" si="9"/>
        <v>24</v>
      </c>
      <c r="I31" s="110">
        <f t="shared" si="2"/>
        <v>0.13186813186813187</v>
      </c>
      <c r="J31" s="9">
        <f t="shared" si="10"/>
        <v>156</v>
      </c>
      <c r="K31" s="111">
        <f t="shared" si="3"/>
        <v>0.8571428571428571</v>
      </c>
    </row>
    <row r="32" spans="2:11" ht="15.75" customHeight="1">
      <c r="B32" s="42">
        <v>27</v>
      </c>
      <c r="C32" s="50">
        <v>14</v>
      </c>
      <c r="D32" s="6" t="s">
        <v>390</v>
      </c>
      <c r="E32" s="6" t="s">
        <v>383</v>
      </c>
      <c r="F32" s="17">
        <v>47</v>
      </c>
      <c r="H32" s="9">
        <f t="shared" si="9"/>
        <v>26</v>
      </c>
      <c r="I32" s="110">
        <f t="shared" si="2"/>
        <v>0.14285714285714285</v>
      </c>
      <c r="J32" s="9">
        <f t="shared" si="10"/>
        <v>155</v>
      </c>
      <c r="K32" s="111">
        <f t="shared" si="3"/>
        <v>0.85164835164835162</v>
      </c>
    </row>
    <row r="33" spans="2:11" ht="15.75" customHeight="1">
      <c r="B33" s="42">
        <v>28</v>
      </c>
      <c r="C33" s="50">
        <f t="shared" ref="C33" si="18">IF(F33=F32,C32,C32+1)</f>
        <v>15</v>
      </c>
      <c r="D33" s="5" t="s">
        <v>5</v>
      </c>
      <c r="E33" s="5" t="s">
        <v>41</v>
      </c>
      <c r="F33" s="15">
        <v>46</v>
      </c>
      <c r="H33" s="9">
        <f t="shared" si="9"/>
        <v>27</v>
      </c>
      <c r="I33" s="110">
        <f t="shared" si="2"/>
        <v>0.14835164835164835</v>
      </c>
      <c r="J33" s="9">
        <f t="shared" si="10"/>
        <v>152</v>
      </c>
      <c r="K33" s="111">
        <f t="shared" si="3"/>
        <v>0.8351648351648352</v>
      </c>
    </row>
    <row r="34" spans="2:11" ht="15.75" customHeight="1">
      <c r="B34" s="42">
        <v>29</v>
      </c>
      <c r="C34" s="50">
        <v>15</v>
      </c>
      <c r="D34" s="6" t="s">
        <v>391</v>
      </c>
      <c r="E34" s="6" t="s">
        <v>383</v>
      </c>
      <c r="F34" s="17">
        <v>46</v>
      </c>
      <c r="H34" s="9">
        <f t="shared" si="9"/>
        <v>27</v>
      </c>
      <c r="I34" s="110">
        <f t="shared" si="2"/>
        <v>0.14835164835164835</v>
      </c>
      <c r="J34" s="9">
        <f t="shared" si="10"/>
        <v>152</v>
      </c>
      <c r="K34" s="111">
        <f t="shared" si="3"/>
        <v>0.8351648351648352</v>
      </c>
    </row>
    <row r="35" spans="2:11" ht="15.75" customHeight="1">
      <c r="B35" s="42">
        <v>30</v>
      </c>
      <c r="C35" s="50">
        <f t="shared" ref="C35" si="19">IF(F35=F34,C34,C34+1)</f>
        <v>15</v>
      </c>
      <c r="D35" s="8" t="s">
        <v>480</v>
      </c>
      <c r="E35" s="8" t="s">
        <v>93</v>
      </c>
      <c r="F35" s="9">
        <v>46</v>
      </c>
      <c r="H35" s="9">
        <f t="shared" si="9"/>
        <v>27</v>
      </c>
      <c r="I35" s="110">
        <f t="shared" si="2"/>
        <v>0.14835164835164835</v>
      </c>
      <c r="J35" s="9">
        <f t="shared" si="10"/>
        <v>152</v>
      </c>
      <c r="K35" s="111">
        <f t="shared" si="3"/>
        <v>0.8351648351648352</v>
      </c>
    </row>
    <row r="36" spans="2:11" ht="15.75" customHeight="1">
      <c r="B36" s="42">
        <v>31</v>
      </c>
      <c r="C36" s="50">
        <v>16</v>
      </c>
      <c r="D36" s="18" t="s">
        <v>156</v>
      </c>
      <c r="E36" s="6" t="s">
        <v>151</v>
      </c>
      <c r="F36" s="17">
        <v>45</v>
      </c>
      <c r="H36" s="9">
        <f t="shared" si="9"/>
        <v>30</v>
      </c>
      <c r="I36" s="110">
        <f t="shared" si="2"/>
        <v>0.16483516483516483</v>
      </c>
      <c r="J36" s="9">
        <f t="shared" si="10"/>
        <v>150</v>
      </c>
      <c r="K36" s="111">
        <f t="shared" si="3"/>
        <v>0.82417582417582413</v>
      </c>
    </row>
    <row r="37" spans="2:11" ht="15.75" customHeight="1">
      <c r="B37" s="42">
        <v>32</v>
      </c>
      <c r="C37" s="50">
        <f t="shared" ref="C37" si="20">IF(F37=F36,C36,C36+1)</f>
        <v>16</v>
      </c>
      <c r="D37" s="5" t="s">
        <v>294</v>
      </c>
      <c r="E37" s="5" t="s">
        <v>84</v>
      </c>
      <c r="F37" s="15">
        <v>45</v>
      </c>
      <c r="H37" s="9">
        <f t="shared" si="9"/>
        <v>30</v>
      </c>
      <c r="I37" s="110">
        <f t="shared" si="2"/>
        <v>0.16483516483516483</v>
      </c>
      <c r="J37" s="9">
        <f t="shared" si="10"/>
        <v>150</v>
      </c>
      <c r="K37" s="111">
        <f t="shared" si="3"/>
        <v>0.82417582417582413</v>
      </c>
    </row>
    <row r="38" spans="2:11" ht="15.75" customHeight="1">
      <c r="B38" s="42">
        <v>33</v>
      </c>
      <c r="C38" s="50">
        <v>17</v>
      </c>
      <c r="D38" s="5" t="s">
        <v>363</v>
      </c>
      <c r="E38" s="5" t="s">
        <v>361</v>
      </c>
      <c r="F38" s="15">
        <v>45</v>
      </c>
      <c r="H38" s="9">
        <f t="shared" si="9"/>
        <v>32</v>
      </c>
      <c r="I38" s="110">
        <f t="shared" si="2"/>
        <v>0.17582417582417584</v>
      </c>
      <c r="J38" s="9">
        <f t="shared" si="10"/>
        <v>148</v>
      </c>
      <c r="K38" s="111">
        <f t="shared" si="3"/>
        <v>0.81318681318681318</v>
      </c>
    </row>
    <row r="39" spans="2:11" ht="15.75" customHeight="1">
      <c r="B39" s="42">
        <v>34</v>
      </c>
      <c r="C39" s="50">
        <f t="shared" ref="C39" si="21">IF(F39=F38,C38,C38+1)</f>
        <v>17</v>
      </c>
      <c r="D39" s="5" t="s">
        <v>364</v>
      </c>
      <c r="E39" s="5" t="s">
        <v>361</v>
      </c>
      <c r="F39" s="15">
        <v>45</v>
      </c>
      <c r="H39" s="9">
        <f t="shared" si="9"/>
        <v>32</v>
      </c>
      <c r="I39" s="110">
        <f t="shared" si="2"/>
        <v>0.17582417582417584</v>
      </c>
      <c r="J39" s="9">
        <f t="shared" si="10"/>
        <v>148</v>
      </c>
      <c r="K39" s="111">
        <f t="shared" si="3"/>
        <v>0.81318681318681318</v>
      </c>
    </row>
    <row r="40" spans="2:11" ht="15.75" customHeight="1">
      <c r="B40" s="42">
        <v>35</v>
      </c>
      <c r="C40" s="50">
        <v>18</v>
      </c>
      <c r="D40" s="6" t="s">
        <v>392</v>
      </c>
      <c r="E40" s="6" t="s">
        <v>383</v>
      </c>
      <c r="F40" s="17">
        <v>45</v>
      </c>
      <c r="H40" s="9">
        <f t="shared" si="9"/>
        <v>34</v>
      </c>
      <c r="I40" s="110">
        <f t="shared" si="2"/>
        <v>0.18681318681318682</v>
      </c>
      <c r="J40" s="9">
        <f t="shared" si="10"/>
        <v>146</v>
      </c>
      <c r="K40" s="111">
        <f t="shared" si="3"/>
        <v>0.80219780219780223</v>
      </c>
    </row>
    <row r="41" spans="2:11" ht="15.75" customHeight="1">
      <c r="B41" s="42">
        <v>36</v>
      </c>
      <c r="C41" s="50">
        <f t="shared" ref="C41" si="22">IF(F41=F40,C40,C40+1)</f>
        <v>18</v>
      </c>
      <c r="D41" s="6" t="s">
        <v>393</v>
      </c>
      <c r="E41" s="6" t="s">
        <v>383</v>
      </c>
      <c r="F41" s="17">
        <v>45</v>
      </c>
      <c r="H41" s="9">
        <f t="shared" si="9"/>
        <v>34</v>
      </c>
      <c r="I41" s="110">
        <f t="shared" si="2"/>
        <v>0.18681318681318682</v>
      </c>
      <c r="J41" s="9">
        <f t="shared" si="10"/>
        <v>146</v>
      </c>
      <c r="K41" s="111">
        <f t="shared" si="3"/>
        <v>0.80219780219780223</v>
      </c>
    </row>
    <row r="42" spans="2:11" ht="15.75" customHeight="1">
      <c r="B42" s="42">
        <v>37</v>
      </c>
      <c r="C42" s="50">
        <v>19</v>
      </c>
      <c r="D42" s="8" t="s">
        <v>582</v>
      </c>
      <c r="E42" s="8" t="s">
        <v>93</v>
      </c>
      <c r="F42" s="9">
        <v>45</v>
      </c>
      <c r="H42" s="9">
        <f t="shared" si="9"/>
        <v>36</v>
      </c>
      <c r="I42" s="110">
        <f t="shared" si="2"/>
        <v>0.19780219780219779</v>
      </c>
      <c r="J42" s="9">
        <f t="shared" si="10"/>
        <v>145</v>
      </c>
      <c r="K42" s="111">
        <f t="shared" si="3"/>
        <v>0.79670329670329665</v>
      </c>
    </row>
    <row r="43" spans="2:11" ht="15.75" customHeight="1">
      <c r="B43" s="42">
        <v>38</v>
      </c>
      <c r="C43" s="50">
        <f t="shared" ref="C43" si="23">IF(F43=F42,C42,C42+1)</f>
        <v>20</v>
      </c>
      <c r="D43" s="6" t="s">
        <v>365</v>
      </c>
      <c r="E43" s="6" t="s">
        <v>361</v>
      </c>
      <c r="F43" s="17">
        <v>44</v>
      </c>
      <c r="H43" s="9">
        <f t="shared" si="9"/>
        <v>37</v>
      </c>
      <c r="I43" s="110">
        <f t="shared" si="2"/>
        <v>0.2032967032967033</v>
      </c>
      <c r="J43" s="9">
        <f t="shared" si="10"/>
        <v>142</v>
      </c>
      <c r="K43" s="111">
        <f t="shared" si="3"/>
        <v>0.78021978021978022</v>
      </c>
    </row>
    <row r="44" spans="2:11" ht="15.75" customHeight="1">
      <c r="B44" s="42">
        <v>39</v>
      </c>
      <c r="C44" s="50">
        <v>20</v>
      </c>
      <c r="D44" s="6" t="s">
        <v>394</v>
      </c>
      <c r="E44" s="6" t="s">
        <v>383</v>
      </c>
      <c r="F44" s="17">
        <v>44</v>
      </c>
      <c r="H44" s="9">
        <f t="shared" si="9"/>
        <v>37</v>
      </c>
      <c r="I44" s="110">
        <f t="shared" si="2"/>
        <v>0.2032967032967033</v>
      </c>
      <c r="J44" s="9">
        <f t="shared" si="10"/>
        <v>142</v>
      </c>
      <c r="K44" s="111">
        <f t="shared" si="3"/>
        <v>0.78021978021978022</v>
      </c>
    </row>
    <row r="45" spans="2:11" ht="15.75" customHeight="1">
      <c r="B45" s="42">
        <v>40</v>
      </c>
      <c r="C45" s="50">
        <f t="shared" ref="C45" si="24">IF(F45=F44,C44,C44+1)</f>
        <v>20</v>
      </c>
      <c r="D45" s="6" t="s">
        <v>395</v>
      </c>
      <c r="E45" s="6" t="s">
        <v>383</v>
      </c>
      <c r="F45" s="17">
        <v>44</v>
      </c>
      <c r="H45" s="9">
        <f t="shared" si="9"/>
        <v>37</v>
      </c>
      <c r="I45" s="110">
        <f t="shared" si="2"/>
        <v>0.2032967032967033</v>
      </c>
      <c r="J45" s="9">
        <f t="shared" si="10"/>
        <v>142</v>
      </c>
      <c r="K45" s="111">
        <f t="shared" si="3"/>
        <v>0.78021978021978022</v>
      </c>
    </row>
    <row r="46" spans="2:11" ht="15.75" customHeight="1">
      <c r="B46" s="42">
        <v>41</v>
      </c>
      <c r="C46" s="50">
        <v>21</v>
      </c>
      <c r="D46" s="5" t="s">
        <v>54</v>
      </c>
      <c r="E46" s="5" t="s">
        <v>53</v>
      </c>
      <c r="F46" s="15">
        <v>43</v>
      </c>
      <c r="H46" s="9">
        <f t="shared" si="9"/>
        <v>40</v>
      </c>
      <c r="I46" s="110">
        <f t="shared" si="2"/>
        <v>0.21978021978021978</v>
      </c>
      <c r="J46" s="9">
        <f t="shared" si="10"/>
        <v>140</v>
      </c>
      <c r="K46" s="111">
        <f t="shared" si="3"/>
        <v>0.76923076923076927</v>
      </c>
    </row>
    <row r="47" spans="2:11" ht="15.75" customHeight="1">
      <c r="B47" s="42">
        <v>42</v>
      </c>
      <c r="C47" s="50">
        <f t="shared" ref="C47" si="25">IF(F47=F46,C46,C46+1)</f>
        <v>21</v>
      </c>
      <c r="D47" s="18" t="s">
        <v>157</v>
      </c>
      <c r="E47" s="6" t="s">
        <v>151</v>
      </c>
      <c r="F47" s="17">
        <v>43</v>
      </c>
      <c r="H47" s="9">
        <f t="shared" si="9"/>
        <v>40</v>
      </c>
      <c r="I47" s="110">
        <f t="shared" si="2"/>
        <v>0.21978021978021978</v>
      </c>
      <c r="J47" s="9">
        <f t="shared" si="10"/>
        <v>140</v>
      </c>
      <c r="K47" s="111">
        <f t="shared" si="3"/>
        <v>0.76923076923076927</v>
      </c>
    </row>
    <row r="48" spans="2:11" ht="15.75" customHeight="1">
      <c r="B48" s="42">
        <v>43</v>
      </c>
      <c r="C48" s="50">
        <v>22</v>
      </c>
      <c r="D48" s="6" t="s">
        <v>242</v>
      </c>
      <c r="E48" s="6" t="s">
        <v>239</v>
      </c>
      <c r="F48" s="17">
        <v>43</v>
      </c>
      <c r="H48" s="9">
        <f t="shared" si="9"/>
        <v>42</v>
      </c>
      <c r="I48" s="110">
        <f t="shared" si="2"/>
        <v>0.23076923076923078</v>
      </c>
      <c r="J48" s="9">
        <f t="shared" si="10"/>
        <v>138</v>
      </c>
      <c r="K48" s="111">
        <f t="shared" si="3"/>
        <v>0.75824175824175821</v>
      </c>
    </row>
    <row r="49" spans="2:11" ht="15.75" customHeight="1">
      <c r="B49" s="42">
        <v>44</v>
      </c>
      <c r="C49" s="50">
        <f t="shared" ref="C49" si="26">IF(F49=F48,C48,C48+1)</f>
        <v>22</v>
      </c>
      <c r="D49" s="6" t="s">
        <v>243</v>
      </c>
      <c r="E49" s="6" t="s">
        <v>239</v>
      </c>
      <c r="F49" s="17">
        <v>43</v>
      </c>
      <c r="H49" s="9">
        <f t="shared" si="9"/>
        <v>42</v>
      </c>
      <c r="I49" s="110">
        <f t="shared" si="2"/>
        <v>0.23076923076923078</v>
      </c>
      <c r="J49" s="9">
        <f t="shared" si="10"/>
        <v>138</v>
      </c>
      <c r="K49" s="111">
        <f t="shared" si="3"/>
        <v>0.75824175824175821</v>
      </c>
    </row>
    <row r="50" spans="2:11" ht="15.75" customHeight="1">
      <c r="B50" s="42">
        <v>45</v>
      </c>
      <c r="C50" s="50">
        <v>23</v>
      </c>
      <c r="D50" s="6" t="s">
        <v>396</v>
      </c>
      <c r="E50" s="6" t="s">
        <v>383</v>
      </c>
      <c r="F50" s="17">
        <v>43</v>
      </c>
      <c r="H50" s="9">
        <f t="shared" si="9"/>
        <v>44</v>
      </c>
      <c r="I50" s="110">
        <f t="shared" si="2"/>
        <v>0.24175824175824176</v>
      </c>
      <c r="J50" s="9">
        <f t="shared" si="10"/>
        <v>136</v>
      </c>
      <c r="K50" s="111">
        <f t="shared" si="3"/>
        <v>0.74725274725274726</v>
      </c>
    </row>
    <row r="51" spans="2:11" ht="15.75" customHeight="1">
      <c r="B51" s="42">
        <v>46</v>
      </c>
      <c r="C51" s="50">
        <f t="shared" ref="C51" si="27">IF(F51=F50,C50,C50+1)</f>
        <v>23</v>
      </c>
      <c r="D51" s="13" t="s">
        <v>530</v>
      </c>
      <c r="E51" s="13" t="s">
        <v>509</v>
      </c>
      <c r="F51" s="14">
        <v>43</v>
      </c>
      <c r="H51" s="9">
        <f t="shared" si="9"/>
        <v>44</v>
      </c>
      <c r="I51" s="110">
        <f t="shared" si="2"/>
        <v>0.24175824175824176</v>
      </c>
      <c r="J51" s="9">
        <f t="shared" si="10"/>
        <v>136</v>
      </c>
      <c r="K51" s="111">
        <f t="shared" si="3"/>
        <v>0.74725274725274726</v>
      </c>
    </row>
    <row r="52" spans="2:11" ht="15.75" customHeight="1">
      <c r="B52" s="42">
        <v>47</v>
      </c>
      <c r="C52" s="50">
        <v>24</v>
      </c>
      <c r="D52" s="13" t="s">
        <v>590</v>
      </c>
      <c r="E52" s="13" t="s">
        <v>589</v>
      </c>
      <c r="F52" s="14">
        <v>43</v>
      </c>
      <c r="H52" s="9">
        <f t="shared" si="9"/>
        <v>46</v>
      </c>
      <c r="I52" s="110">
        <f t="shared" si="2"/>
        <v>0.25274725274725274</v>
      </c>
      <c r="J52" s="9">
        <f t="shared" si="10"/>
        <v>134</v>
      </c>
      <c r="K52" s="111">
        <f t="shared" si="3"/>
        <v>0.73626373626373631</v>
      </c>
    </row>
    <row r="53" spans="2:11" ht="15.75" customHeight="1">
      <c r="B53" s="42">
        <v>48</v>
      </c>
      <c r="C53" s="50">
        <f t="shared" ref="C53" si="28">IF(F53=F52,C52,C52+1)</f>
        <v>24</v>
      </c>
      <c r="D53" s="13" t="s">
        <v>638</v>
      </c>
      <c r="E53" s="13" t="s">
        <v>81</v>
      </c>
      <c r="F53" s="14">
        <v>43</v>
      </c>
      <c r="H53" s="9">
        <f t="shared" si="9"/>
        <v>46</v>
      </c>
      <c r="I53" s="110">
        <f t="shared" si="2"/>
        <v>0.25274725274725274</v>
      </c>
      <c r="J53" s="9">
        <f t="shared" si="10"/>
        <v>134</v>
      </c>
      <c r="K53" s="111">
        <f t="shared" si="3"/>
        <v>0.73626373626373631</v>
      </c>
    </row>
    <row r="54" spans="2:11" ht="15.75" customHeight="1">
      <c r="B54" s="42">
        <v>49</v>
      </c>
      <c r="C54" s="50">
        <v>25</v>
      </c>
      <c r="D54" s="6" t="s">
        <v>244</v>
      </c>
      <c r="E54" s="6" t="s">
        <v>239</v>
      </c>
      <c r="F54" s="17">
        <v>42</v>
      </c>
      <c r="H54" s="9">
        <f t="shared" si="9"/>
        <v>48</v>
      </c>
      <c r="I54" s="110">
        <f t="shared" si="2"/>
        <v>0.26373626373626374</v>
      </c>
      <c r="J54" s="9">
        <f t="shared" si="10"/>
        <v>132</v>
      </c>
      <c r="K54" s="111">
        <f t="shared" si="3"/>
        <v>0.72527472527472525</v>
      </c>
    </row>
    <row r="55" spans="2:11" ht="15.75" customHeight="1">
      <c r="B55" s="42">
        <v>50</v>
      </c>
      <c r="C55" s="50">
        <f t="shared" ref="C55" si="29">IF(F55=F54,C54,C54+1)</f>
        <v>25</v>
      </c>
      <c r="D55" s="6" t="s">
        <v>296</v>
      </c>
      <c r="E55" s="6" t="s">
        <v>84</v>
      </c>
      <c r="F55" s="17">
        <v>42</v>
      </c>
      <c r="H55" s="9">
        <f t="shared" si="9"/>
        <v>48</v>
      </c>
      <c r="I55" s="110">
        <f t="shared" si="2"/>
        <v>0.26373626373626374</v>
      </c>
      <c r="J55" s="9">
        <f t="shared" si="10"/>
        <v>132</v>
      </c>
      <c r="K55" s="111">
        <f t="shared" si="3"/>
        <v>0.72527472527472525</v>
      </c>
    </row>
    <row r="56" spans="2:11" ht="15.75" customHeight="1">
      <c r="B56" s="42">
        <v>51</v>
      </c>
      <c r="C56" s="50">
        <v>26</v>
      </c>
      <c r="D56" s="6" t="s">
        <v>397</v>
      </c>
      <c r="E56" s="6" t="s">
        <v>383</v>
      </c>
      <c r="F56" s="17">
        <v>42</v>
      </c>
      <c r="H56" s="9">
        <f t="shared" si="9"/>
        <v>50</v>
      </c>
      <c r="I56" s="110">
        <f t="shared" si="2"/>
        <v>0.27472527472527475</v>
      </c>
      <c r="J56" s="9">
        <f t="shared" si="10"/>
        <v>130</v>
      </c>
      <c r="K56" s="111">
        <f t="shared" si="3"/>
        <v>0.7142857142857143</v>
      </c>
    </row>
    <row r="57" spans="2:11" ht="15.75" customHeight="1">
      <c r="B57" s="42">
        <v>52</v>
      </c>
      <c r="C57" s="50">
        <f t="shared" ref="C57" si="30">IF(F57=F56,C56,C56+1)</f>
        <v>26</v>
      </c>
      <c r="D57" s="5" t="s">
        <v>504</v>
      </c>
      <c r="E57" s="5" t="s">
        <v>494</v>
      </c>
      <c r="F57" s="15">
        <v>42</v>
      </c>
      <c r="H57" s="9">
        <f t="shared" si="9"/>
        <v>50</v>
      </c>
      <c r="I57" s="110">
        <f t="shared" si="2"/>
        <v>0.27472527472527475</v>
      </c>
      <c r="J57" s="9">
        <f t="shared" si="10"/>
        <v>130</v>
      </c>
      <c r="K57" s="111">
        <f t="shared" si="3"/>
        <v>0.7142857142857143</v>
      </c>
    </row>
    <row r="58" spans="2:11" ht="15.75" customHeight="1">
      <c r="B58" s="42">
        <v>53</v>
      </c>
      <c r="C58" s="50">
        <v>27</v>
      </c>
      <c r="D58" s="18" t="s">
        <v>158</v>
      </c>
      <c r="E58" s="6" t="s">
        <v>151</v>
      </c>
      <c r="F58" s="17">
        <v>41</v>
      </c>
      <c r="H58" s="9">
        <f t="shared" si="9"/>
        <v>52</v>
      </c>
      <c r="I58" s="110">
        <f t="shared" si="2"/>
        <v>0.2857142857142857</v>
      </c>
      <c r="J58" s="9">
        <f t="shared" si="10"/>
        <v>128</v>
      </c>
      <c r="K58" s="111">
        <f t="shared" si="3"/>
        <v>0.70329670329670335</v>
      </c>
    </row>
    <row r="59" spans="2:11" ht="15.75" customHeight="1">
      <c r="B59" s="42">
        <v>54</v>
      </c>
      <c r="C59" s="50">
        <f t="shared" ref="C59" si="31">IF(F59=F58,C58,C58+1)</f>
        <v>27</v>
      </c>
      <c r="D59" s="18" t="s">
        <v>159</v>
      </c>
      <c r="E59" s="6" t="s">
        <v>151</v>
      </c>
      <c r="F59" s="17">
        <v>41</v>
      </c>
      <c r="H59" s="9">
        <f t="shared" si="9"/>
        <v>52</v>
      </c>
      <c r="I59" s="110">
        <f t="shared" si="2"/>
        <v>0.2857142857142857</v>
      </c>
      <c r="J59" s="9">
        <f t="shared" si="10"/>
        <v>128</v>
      </c>
      <c r="K59" s="111">
        <f t="shared" si="3"/>
        <v>0.70329670329670335</v>
      </c>
    </row>
    <row r="60" spans="2:11" ht="15.75" customHeight="1">
      <c r="B60" s="42">
        <v>55</v>
      </c>
      <c r="C60" s="50">
        <v>28</v>
      </c>
      <c r="D60" s="13" t="s">
        <v>639</v>
      </c>
      <c r="E60" s="13" t="s">
        <v>81</v>
      </c>
      <c r="F60" s="14">
        <v>41</v>
      </c>
      <c r="H60" s="9">
        <f t="shared" si="9"/>
        <v>54</v>
      </c>
      <c r="I60" s="110">
        <f t="shared" si="2"/>
        <v>0.2967032967032967</v>
      </c>
      <c r="J60" s="9">
        <f t="shared" si="10"/>
        <v>127</v>
      </c>
      <c r="K60" s="111">
        <f t="shared" si="3"/>
        <v>0.69780219780219777</v>
      </c>
    </row>
    <row r="61" spans="2:11" ht="15.75" customHeight="1">
      <c r="B61" s="42">
        <v>56</v>
      </c>
      <c r="C61" s="50">
        <f t="shared" ref="C61" si="32">IF(F61=F60,C60,C60+1)</f>
        <v>29</v>
      </c>
      <c r="D61" s="5" t="s">
        <v>295</v>
      </c>
      <c r="E61" s="5" t="s">
        <v>84</v>
      </c>
      <c r="F61" s="15">
        <v>40</v>
      </c>
      <c r="H61" s="9">
        <f t="shared" si="9"/>
        <v>55</v>
      </c>
      <c r="I61" s="110">
        <f t="shared" si="2"/>
        <v>0.30219780219780218</v>
      </c>
      <c r="J61" s="9">
        <f t="shared" si="10"/>
        <v>124</v>
      </c>
      <c r="K61" s="111">
        <f t="shared" si="3"/>
        <v>0.68131868131868134</v>
      </c>
    </row>
    <row r="62" spans="2:11" ht="15.75" customHeight="1">
      <c r="B62" s="42">
        <v>57</v>
      </c>
      <c r="C62" s="50">
        <v>29</v>
      </c>
      <c r="D62" s="13" t="s">
        <v>538</v>
      </c>
      <c r="E62" s="13" t="s">
        <v>539</v>
      </c>
      <c r="F62" s="14">
        <v>40</v>
      </c>
      <c r="H62" s="9">
        <f t="shared" si="9"/>
        <v>55</v>
      </c>
      <c r="I62" s="110">
        <f t="shared" si="2"/>
        <v>0.30219780219780218</v>
      </c>
      <c r="J62" s="9">
        <f t="shared" si="10"/>
        <v>124</v>
      </c>
      <c r="K62" s="111">
        <f t="shared" si="3"/>
        <v>0.68131868131868134</v>
      </c>
    </row>
    <row r="63" spans="2:11" ht="15.75" customHeight="1">
      <c r="B63" s="42">
        <v>58</v>
      </c>
      <c r="C63" s="50">
        <f t="shared" ref="C63" si="33">IF(F63=F62,C62,C62+1)</f>
        <v>29</v>
      </c>
      <c r="D63" s="13" t="s">
        <v>640</v>
      </c>
      <c r="E63" s="13" t="s">
        <v>81</v>
      </c>
      <c r="F63" s="14">
        <v>40</v>
      </c>
      <c r="H63" s="9">
        <f t="shared" si="9"/>
        <v>55</v>
      </c>
      <c r="I63" s="110">
        <f t="shared" si="2"/>
        <v>0.30219780219780218</v>
      </c>
      <c r="J63" s="9">
        <f t="shared" si="10"/>
        <v>124</v>
      </c>
      <c r="K63" s="111">
        <f t="shared" si="3"/>
        <v>0.68131868131868134</v>
      </c>
    </row>
    <row r="64" spans="2:11" ht="15.75" customHeight="1">
      <c r="B64" s="42">
        <v>59</v>
      </c>
      <c r="C64" s="50">
        <v>30</v>
      </c>
      <c r="D64" s="13" t="s">
        <v>641</v>
      </c>
      <c r="E64" s="13" t="s">
        <v>81</v>
      </c>
      <c r="F64" s="14">
        <v>40</v>
      </c>
      <c r="H64" s="9">
        <f t="shared" si="9"/>
        <v>58</v>
      </c>
      <c r="I64" s="110">
        <f t="shared" si="2"/>
        <v>0.31868131868131866</v>
      </c>
      <c r="J64" s="9">
        <f t="shared" si="10"/>
        <v>122</v>
      </c>
      <c r="K64" s="111">
        <f t="shared" si="3"/>
        <v>0.67032967032967028</v>
      </c>
    </row>
    <row r="65" spans="2:11" ht="15.75" customHeight="1">
      <c r="B65" s="42">
        <v>60</v>
      </c>
      <c r="C65" s="50">
        <f t="shared" ref="C65" si="34">IF(F65=F64,C64,C64+1)</f>
        <v>30</v>
      </c>
      <c r="D65" s="13" t="s">
        <v>642</v>
      </c>
      <c r="E65" s="13" t="s">
        <v>81</v>
      </c>
      <c r="F65" s="14">
        <v>40</v>
      </c>
      <c r="H65" s="9">
        <f t="shared" si="9"/>
        <v>58</v>
      </c>
      <c r="I65" s="110">
        <f t="shared" si="2"/>
        <v>0.31868131868131866</v>
      </c>
      <c r="J65" s="9">
        <f t="shared" si="10"/>
        <v>122</v>
      </c>
      <c r="K65" s="111">
        <f t="shared" si="3"/>
        <v>0.67032967032967028</v>
      </c>
    </row>
    <row r="66" spans="2:11" ht="15.75" customHeight="1">
      <c r="B66" s="42">
        <v>61</v>
      </c>
      <c r="C66" s="50">
        <v>31</v>
      </c>
      <c r="D66" s="5" t="s">
        <v>55</v>
      </c>
      <c r="E66" s="5" t="s">
        <v>53</v>
      </c>
      <c r="F66" s="15">
        <v>39</v>
      </c>
      <c r="H66" s="9">
        <f t="shared" si="9"/>
        <v>60</v>
      </c>
      <c r="I66" s="110">
        <f t="shared" si="2"/>
        <v>0.32967032967032966</v>
      </c>
      <c r="J66" s="9">
        <f t="shared" si="10"/>
        <v>120</v>
      </c>
      <c r="K66" s="111">
        <f t="shared" si="3"/>
        <v>0.65934065934065933</v>
      </c>
    </row>
    <row r="67" spans="2:11" ht="15.75" customHeight="1">
      <c r="B67" s="42">
        <v>62</v>
      </c>
      <c r="C67" s="50">
        <f t="shared" ref="C67" si="35">IF(F67=F66,C66,C66+1)</f>
        <v>31</v>
      </c>
      <c r="D67" s="18" t="s">
        <v>160</v>
      </c>
      <c r="E67" s="6" t="s">
        <v>151</v>
      </c>
      <c r="F67" s="17">
        <v>39</v>
      </c>
      <c r="H67" s="9">
        <f t="shared" si="9"/>
        <v>60</v>
      </c>
      <c r="I67" s="110">
        <f t="shared" si="2"/>
        <v>0.32967032967032966</v>
      </c>
      <c r="J67" s="9">
        <f t="shared" si="10"/>
        <v>120</v>
      </c>
      <c r="K67" s="111">
        <f t="shared" si="3"/>
        <v>0.65934065934065933</v>
      </c>
    </row>
    <row r="68" spans="2:11" ht="15.75" customHeight="1">
      <c r="B68" s="42">
        <v>63</v>
      </c>
      <c r="C68" s="50">
        <v>32</v>
      </c>
      <c r="D68" s="18" t="s">
        <v>161</v>
      </c>
      <c r="E68" s="6" t="s">
        <v>151</v>
      </c>
      <c r="F68" s="17">
        <v>39</v>
      </c>
      <c r="H68" s="9">
        <f t="shared" si="9"/>
        <v>62</v>
      </c>
      <c r="I68" s="110">
        <f t="shared" si="2"/>
        <v>0.34065934065934067</v>
      </c>
      <c r="J68" s="9">
        <f t="shared" si="10"/>
        <v>118</v>
      </c>
      <c r="K68" s="111">
        <f t="shared" si="3"/>
        <v>0.64835164835164838</v>
      </c>
    </row>
    <row r="69" spans="2:11" ht="15.75" customHeight="1">
      <c r="B69" s="42">
        <v>64</v>
      </c>
      <c r="C69" s="50">
        <f t="shared" ref="C69" si="36">IF(F69=F68,C68,C68+1)</f>
        <v>32</v>
      </c>
      <c r="D69" s="6" t="s">
        <v>398</v>
      </c>
      <c r="E69" s="6" t="s">
        <v>383</v>
      </c>
      <c r="F69" s="17">
        <v>39</v>
      </c>
      <c r="H69" s="9">
        <f t="shared" si="9"/>
        <v>62</v>
      </c>
      <c r="I69" s="110">
        <f t="shared" si="2"/>
        <v>0.34065934065934067</v>
      </c>
      <c r="J69" s="9">
        <f t="shared" si="10"/>
        <v>118</v>
      </c>
      <c r="K69" s="111">
        <f t="shared" si="3"/>
        <v>0.64835164835164838</v>
      </c>
    </row>
    <row r="70" spans="2:11" ht="15.75" customHeight="1">
      <c r="B70" s="42">
        <v>65</v>
      </c>
      <c r="C70" s="50">
        <v>33</v>
      </c>
      <c r="D70" s="6" t="s">
        <v>399</v>
      </c>
      <c r="E70" s="6" t="s">
        <v>383</v>
      </c>
      <c r="F70" s="17">
        <v>39</v>
      </c>
      <c r="H70" s="9">
        <f t="shared" si="9"/>
        <v>64</v>
      </c>
      <c r="I70" s="110">
        <f t="shared" si="2"/>
        <v>0.35164835164835168</v>
      </c>
      <c r="J70" s="9">
        <f t="shared" si="10"/>
        <v>116</v>
      </c>
      <c r="K70" s="111">
        <f t="shared" si="3"/>
        <v>0.63736263736263732</v>
      </c>
    </row>
    <row r="71" spans="2:11" ht="15.75" customHeight="1">
      <c r="B71" s="42">
        <v>66</v>
      </c>
      <c r="C71" s="50">
        <f t="shared" ref="C71" si="37">IF(F71=F70,C70,C70+1)</f>
        <v>33</v>
      </c>
      <c r="D71" s="6" t="s">
        <v>400</v>
      </c>
      <c r="E71" s="6" t="s">
        <v>383</v>
      </c>
      <c r="F71" s="17">
        <v>39</v>
      </c>
      <c r="H71" s="9">
        <f t="shared" si="9"/>
        <v>64</v>
      </c>
      <c r="I71" s="110">
        <f t="shared" ref="I71:I134" si="38">H71/182</f>
        <v>0.35164835164835168</v>
      </c>
      <c r="J71" s="9">
        <f t="shared" si="10"/>
        <v>116</v>
      </c>
      <c r="K71" s="111">
        <f t="shared" ref="K71:K134" si="39">J71/182</f>
        <v>0.63736263736263732</v>
      </c>
    </row>
    <row r="72" spans="2:11" ht="15.75" customHeight="1">
      <c r="B72" s="42">
        <v>67</v>
      </c>
      <c r="C72" s="50">
        <v>34</v>
      </c>
      <c r="D72" s="5" t="s">
        <v>505</v>
      </c>
      <c r="E72" s="5" t="s">
        <v>494</v>
      </c>
      <c r="F72" s="15">
        <v>39</v>
      </c>
      <c r="H72" s="9">
        <f t="shared" si="9"/>
        <v>66</v>
      </c>
      <c r="I72" s="110">
        <f t="shared" si="38"/>
        <v>0.36263736263736263</v>
      </c>
      <c r="J72" s="9">
        <f t="shared" si="10"/>
        <v>114</v>
      </c>
      <c r="K72" s="111">
        <f t="shared" si="39"/>
        <v>0.62637362637362637</v>
      </c>
    </row>
    <row r="73" spans="2:11" ht="15.75" customHeight="1">
      <c r="B73" s="42">
        <v>68</v>
      </c>
      <c r="C73" s="50">
        <f t="shared" ref="C73" si="40">IF(F73=F72,C72,C72+1)</f>
        <v>34</v>
      </c>
      <c r="D73" s="13" t="s">
        <v>540</v>
      </c>
      <c r="E73" s="13" t="s">
        <v>539</v>
      </c>
      <c r="F73" s="14">
        <v>39</v>
      </c>
      <c r="H73" s="9">
        <f t="shared" si="9"/>
        <v>66</v>
      </c>
      <c r="I73" s="110">
        <f t="shared" si="38"/>
        <v>0.36263736263736263</v>
      </c>
      <c r="J73" s="9">
        <f t="shared" si="10"/>
        <v>114</v>
      </c>
      <c r="K73" s="111">
        <f t="shared" si="39"/>
        <v>0.62637362637362637</v>
      </c>
    </row>
    <row r="74" spans="2:11" ht="15.75" customHeight="1">
      <c r="B74" s="42">
        <v>69</v>
      </c>
      <c r="C74" s="50">
        <v>35</v>
      </c>
      <c r="D74" s="5" t="s">
        <v>56</v>
      </c>
      <c r="E74" s="5" t="s">
        <v>53</v>
      </c>
      <c r="F74" s="15">
        <v>38</v>
      </c>
      <c r="H74" s="9">
        <f t="shared" si="9"/>
        <v>68</v>
      </c>
      <c r="I74" s="110">
        <f t="shared" si="38"/>
        <v>0.37362637362637363</v>
      </c>
      <c r="J74" s="9">
        <f t="shared" si="10"/>
        <v>112</v>
      </c>
      <c r="K74" s="111">
        <f t="shared" si="39"/>
        <v>0.61538461538461542</v>
      </c>
    </row>
    <row r="75" spans="2:11" ht="15.75" customHeight="1">
      <c r="B75" s="42">
        <v>70</v>
      </c>
      <c r="C75" s="50">
        <f t="shared" ref="C75" si="41">IF(F75=F74,C74,C74+1)</f>
        <v>35</v>
      </c>
      <c r="D75" s="5" t="s">
        <v>95</v>
      </c>
      <c r="E75" s="5" t="s">
        <v>96</v>
      </c>
      <c r="F75" s="15">
        <v>38</v>
      </c>
      <c r="H75" s="9">
        <f t="shared" si="9"/>
        <v>68</v>
      </c>
      <c r="I75" s="110">
        <f t="shared" si="38"/>
        <v>0.37362637362637363</v>
      </c>
      <c r="J75" s="9">
        <f t="shared" si="10"/>
        <v>112</v>
      </c>
      <c r="K75" s="111">
        <f t="shared" si="39"/>
        <v>0.61538461538461542</v>
      </c>
    </row>
    <row r="76" spans="2:11" ht="15.75" customHeight="1">
      <c r="B76" s="42">
        <v>71</v>
      </c>
      <c r="C76" s="50">
        <v>36</v>
      </c>
      <c r="D76" s="6" t="s">
        <v>366</v>
      </c>
      <c r="E76" s="6" t="s">
        <v>361</v>
      </c>
      <c r="F76" s="17">
        <v>38</v>
      </c>
      <c r="H76" s="9">
        <f t="shared" si="9"/>
        <v>70</v>
      </c>
      <c r="I76" s="110">
        <f t="shared" si="38"/>
        <v>0.38461538461538464</v>
      </c>
      <c r="J76" s="9">
        <f t="shared" si="10"/>
        <v>110</v>
      </c>
      <c r="K76" s="111">
        <f t="shared" si="39"/>
        <v>0.60439560439560436</v>
      </c>
    </row>
    <row r="77" spans="2:11" ht="15.75" customHeight="1">
      <c r="B77" s="42">
        <v>72</v>
      </c>
      <c r="C77" s="50">
        <f t="shared" ref="C77" si="42">IF(F77=F76,C76,C76+1)</f>
        <v>36</v>
      </c>
      <c r="D77" s="6" t="s">
        <v>401</v>
      </c>
      <c r="E77" s="6" t="s">
        <v>383</v>
      </c>
      <c r="F77" s="17">
        <v>38</v>
      </c>
      <c r="H77" s="9">
        <f t="shared" si="9"/>
        <v>70</v>
      </c>
      <c r="I77" s="110">
        <f t="shared" si="38"/>
        <v>0.38461538461538464</v>
      </c>
      <c r="J77" s="9">
        <f t="shared" si="10"/>
        <v>110</v>
      </c>
      <c r="K77" s="111">
        <f t="shared" si="39"/>
        <v>0.60439560439560436</v>
      </c>
    </row>
    <row r="78" spans="2:11" ht="15.75" customHeight="1">
      <c r="B78" s="42">
        <v>73</v>
      </c>
      <c r="C78" s="50">
        <v>37</v>
      </c>
      <c r="D78" s="13" t="s">
        <v>591</v>
      </c>
      <c r="E78" s="13" t="s">
        <v>589</v>
      </c>
      <c r="F78" s="14">
        <v>37</v>
      </c>
      <c r="H78" s="9">
        <f t="shared" si="9"/>
        <v>72</v>
      </c>
      <c r="I78" s="110">
        <f t="shared" si="38"/>
        <v>0.39560439560439559</v>
      </c>
      <c r="J78" s="9">
        <f t="shared" si="10"/>
        <v>109</v>
      </c>
      <c r="K78" s="111">
        <f t="shared" si="39"/>
        <v>0.59890109890109888</v>
      </c>
    </row>
    <row r="79" spans="2:11" ht="15.75" customHeight="1">
      <c r="B79" s="42">
        <v>74</v>
      </c>
      <c r="C79" s="50">
        <f t="shared" ref="C79" si="43">IF(F79=F78,C78,C78+1)</f>
        <v>38</v>
      </c>
      <c r="D79" s="19" t="s">
        <v>57</v>
      </c>
      <c r="E79" s="19" t="s">
        <v>53</v>
      </c>
      <c r="F79" s="17">
        <v>36</v>
      </c>
      <c r="H79" s="9">
        <f t="shared" si="9"/>
        <v>73</v>
      </c>
      <c r="I79" s="110">
        <f t="shared" si="38"/>
        <v>0.40109890109890112</v>
      </c>
      <c r="J79" s="9">
        <f t="shared" si="10"/>
        <v>106</v>
      </c>
      <c r="K79" s="111">
        <f t="shared" si="39"/>
        <v>0.58241758241758246</v>
      </c>
    </row>
    <row r="80" spans="2:11" ht="15.75" customHeight="1">
      <c r="B80" s="42">
        <v>75</v>
      </c>
      <c r="C80" s="50">
        <v>38</v>
      </c>
      <c r="D80" s="18" t="s">
        <v>162</v>
      </c>
      <c r="E80" s="6" t="s">
        <v>151</v>
      </c>
      <c r="F80" s="17">
        <v>36</v>
      </c>
      <c r="H80" s="9">
        <f t="shared" si="9"/>
        <v>73</v>
      </c>
      <c r="I80" s="110">
        <f t="shared" si="38"/>
        <v>0.40109890109890112</v>
      </c>
      <c r="J80" s="9">
        <f t="shared" si="10"/>
        <v>106</v>
      </c>
      <c r="K80" s="111">
        <f t="shared" si="39"/>
        <v>0.58241758241758246</v>
      </c>
    </row>
    <row r="81" spans="2:11" ht="15.75" customHeight="1">
      <c r="B81" s="42">
        <v>76</v>
      </c>
      <c r="C81" s="50">
        <f t="shared" ref="C81" si="44">IF(F81=F80,C80,C80+1)</f>
        <v>38</v>
      </c>
      <c r="D81" s="18" t="s">
        <v>163</v>
      </c>
      <c r="E81" s="6" t="s">
        <v>151</v>
      </c>
      <c r="F81" s="17">
        <v>36</v>
      </c>
      <c r="H81" s="9">
        <f t="shared" ref="H81:H144" si="45">MATCH(C81-1,$C$6:$C$187,1)</f>
        <v>73</v>
      </c>
      <c r="I81" s="110">
        <f t="shared" si="38"/>
        <v>0.40109890109890112</v>
      </c>
      <c r="J81" s="9">
        <f t="shared" ref="J81:J144" si="46">183-MATCH(C81+1,$C$6:$C$188,0)</f>
        <v>106</v>
      </c>
      <c r="K81" s="111">
        <f t="shared" si="39"/>
        <v>0.58241758241758246</v>
      </c>
    </row>
    <row r="82" spans="2:11" ht="15.75" customHeight="1">
      <c r="B82" s="42">
        <v>77</v>
      </c>
      <c r="C82" s="50">
        <v>39</v>
      </c>
      <c r="D82" s="18" t="s">
        <v>164</v>
      </c>
      <c r="E82" s="6" t="s">
        <v>151</v>
      </c>
      <c r="F82" s="17">
        <v>36</v>
      </c>
      <c r="H82" s="9">
        <f t="shared" si="45"/>
        <v>76</v>
      </c>
      <c r="I82" s="110">
        <f t="shared" si="38"/>
        <v>0.4175824175824176</v>
      </c>
      <c r="J82" s="9">
        <f t="shared" si="46"/>
        <v>104</v>
      </c>
      <c r="K82" s="111">
        <f t="shared" si="39"/>
        <v>0.5714285714285714</v>
      </c>
    </row>
    <row r="83" spans="2:11" ht="15.75" customHeight="1">
      <c r="B83" s="42">
        <v>78</v>
      </c>
      <c r="C83" s="50">
        <f t="shared" ref="C83" si="47">IF(F83=F82,C82,C82+1)</f>
        <v>39</v>
      </c>
      <c r="D83" s="5" t="s">
        <v>6</v>
      </c>
      <c r="E83" s="5" t="s">
        <v>41</v>
      </c>
      <c r="F83" s="15">
        <v>36</v>
      </c>
      <c r="H83" s="9">
        <f t="shared" si="45"/>
        <v>76</v>
      </c>
      <c r="I83" s="110">
        <f t="shared" si="38"/>
        <v>0.4175824175824176</v>
      </c>
      <c r="J83" s="9">
        <f t="shared" si="46"/>
        <v>104</v>
      </c>
      <c r="K83" s="111">
        <f t="shared" si="39"/>
        <v>0.5714285714285714</v>
      </c>
    </row>
    <row r="84" spans="2:11" ht="15.75" customHeight="1">
      <c r="B84" s="42">
        <v>79</v>
      </c>
      <c r="C84" s="50">
        <v>40</v>
      </c>
      <c r="D84" s="5" t="s">
        <v>7</v>
      </c>
      <c r="E84" s="5" t="s">
        <v>41</v>
      </c>
      <c r="F84" s="15">
        <v>36</v>
      </c>
      <c r="H84" s="9">
        <f t="shared" si="45"/>
        <v>78</v>
      </c>
      <c r="I84" s="110">
        <f t="shared" si="38"/>
        <v>0.42857142857142855</v>
      </c>
      <c r="J84" s="9">
        <f t="shared" si="46"/>
        <v>102</v>
      </c>
      <c r="K84" s="111">
        <f t="shared" si="39"/>
        <v>0.56043956043956045</v>
      </c>
    </row>
    <row r="85" spans="2:11" ht="15.75" customHeight="1">
      <c r="B85" s="42">
        <v>80</v>
      </c>
      <c r="C85" s="50">
        <f t="shared" ref="C85" si="48">IF(F85=F84,C84,C84+1)</f>
        <v>40</v>
      </c>
      <c r="D85" s="6" t="s">
        <v>402</v>
      </c>
      <c r="E85" s="6" t="s">
        <v>383</v>
      </c>
      <c r="F85" s="17">
        <v>36</v>
      </c>
      <c r="H85" s="9">
        <f t="shared" si="45"/>
        <v>78</v>
      </c>
      <c r="I85" s="110">
        <f t="shared" si="38"/>
        <v>0.42857142857142855</v>
      </c>
      <c r="J85" s="9">
        <f t="shared" si="46"/>
        <v>102</v>
      </c>
      <c r="K85" s="111">
        <f t="shared" si="39"/>
        <v>0.56043956043956045</v>
      </c>
    </row>
    <row r="86" spans="2:11" ht="15.75" customHeight="1">
      <c r="B86" s="42">
        <v>81</v>
      </c>
      <c r="C86" s="50">
        <v>41</v>
      </c>
      <c r="D86" s="8" t="s">
        <v>583</v>
      </c>
      <c r="E86" s="8" t="s">
        <v>93</v>
      </c>
      <c r="F86" s="9">
        <v>36</v>
      </c>
      <c r="H86" s="9">
        <f t="shared" si="45"/>
        <v>80</v>
      </c>
      <c r="I86" s="110">
        <f t="shared" si="38"/>
        <v>0.43956043956043955</v>
      </c>
      <c r="J86" s="9">
        <f t="shared" si="46"/>
        <v>100</v>
      </c>
      <c r="K86" s="111">
        <f t="shared" si="39"/>
        <v>0.5494505494505495</v>
      </c>
    </row>
    <row r="87" spans="2:11" ht="15.75" customHeight="1">
      <c r="B87" s="42">
        <v>82</v>
      </c>
      <c r="C87" s="50">
        <f t="shared" ref="C87" si="49">IF(F87=F86,C86,C86+1)</f>
        <v>41</v>
      </c>
      <c r="D87" s="8" t="s">
        <v>643</v>
      </c>
      <c r="E87" s="8" t="s">
        <v>81</v>
      </c>
      <c r="F87" s="9">
        <v>36</v>
      </c>
      <c r="H87" s="9">
        <f t="shared" si="45"/>
        <v>80</v>
      </c>
      <c r="I87" s="110">
        <f t="shared" si="38"/>
        <v>0.43956043956043955</v>
      </c>
      <c r="J87" s="9">
        <f t="shared" si="46"/>
        <v>100</v>
      </c>
      <c r="K87" s="111">
        <f t="shared" si="39"/>
        <v>0.5494505494505495</v>
      </c>
    </row>
    <row r="88" spans="2:11" ht="15.75" customHeight="1">
      <c r="B88" s="42">
        <v>83</v>
      </c>
      <c r="C88" s="50">
        <v>42</v>
      </c>
      <c r="D88" s="8" t="s">
        <v>644</v>
      </c>
      <c r="E88" s="8" t="s">
        <v>81</v>
      </c>
      <c r="F88" s="9">
        <v>36</v>
      </c>
      <c r="H88" s="9">
        <f t="shared" si="45"/>
        <v>82</v>
      </c>
      <c r="I88" s="110">
        <f t="shared" si="38"/>
        <v>0.45054945054945056</v>
      </c>
      <c r="J88" s="9">
        <f t="shared" si="46"/>
        <v>99</v>
      </c>
      <c r="K88" s="111">
        <f t="shared" si="39"/>
        <v>0.54395604395604391</v>
      </c>
    </row>
    <row r="89" spans="2:11" ht="15.75" customHeight="1">
      <c r="B89" s="42">
        <v>84</v>
      </c>
      <c r="C89" s="50">
        <f t="shared" ref="C89" si="50">IF(F89=F88,C88,C88+1)</f>
        <v>43</v>
      </c>
      <c r="D89" s="5" t="s">
        <v>97</v>
      </c>
      <c r="E89" s="5" t="s">
        <v>96</v>
      </c>
      <c r="F89" s="15">
        <v>35</v>
      </c>
      <c r="H89" s="9">
        <f t="shared" si="45"/>
        <v>83</v>
      </c>
      <c r="I89" s="110">
        <f t="shared" si="38"/>
        <v>0.45604395604395603</v>
      </c>
      <c r="J89" s="9">
        <f t="shared" si="46"/>
        <v>96</v>
      </c>
      <c r="K89" s="111">
        <f t="shared" si="39"/>
        <v>0.52747252747252749</v>
      </c>
    </row>
    <row r="90" spans="2:11" ht="15.75" customHeight="1">
      <c r="B90" s="42">
        <v>85</v>
      </c>
      <c r="C90" s="50">
        <v>43</v>
      </c>
      <c r="D90" s="18" t="s">
        <v>165</v>
      </c>
      <c r="E90" s="6" t="s">
        <v>151</v>
      </c>
      <c r="F90" s="17">
        <v>35</v>
      </c>
      <c r="H90" s="9">
        <f t="shared" si="45"/>
        <v>83</v>
      </c>
      <c r="I90" s="110">
        <f t="shared" si="38"/>
        <v>0.45604395604395603</v>
      </c>
      <c r="J90" s="9">
        <f t="shared" si="46"/>
        <v>96</v>
      </c>
      <c r="K90" s="111">
        <f t="shared" si="39"/>
        <v>0.52747252747252749</v>
      </c>
    </row>
    <row r="91" spans="2:11" ht="15.75" customHeight="1">
      <c r="B91" s="42">
        <v>86</v>
      </c>
      <c r="C91" s="50">
        <f t="shared" ref="C91" si="51">IF(F91=F90,C90,C90+1)</f>
        <v>43</v>
      </c>
      <c r="D91" s="6" t="s">
        <v>245</v>
      </c>
      <c r="E91" s="6" t="s">
        <v>239</v>
      </c>
      <c r="F91" s="17">
        <v>35</v>
      </c>
      <c r="H91" s="9">
        <f t="shared" si="45"/>
        <v>83</v>
      </c>
      <c r="I91" s="110">
        <f t="shared" si="38"/>
        <v>0.45604395604395603</v>
      </c>
      <c r="J91" s="9">
        <f t="shared" si="46"/>
        <v>96</v>
      </c>
      <c r="K91" s="111">
        <f t="shared" si="39"/>
        <v>0.52747252747252749</v>
      </c>
    </row>
    <row r="92" spans="2:11" ht="15.75" customHeight="1">
      <c r="B92" s="42">
        <v>87</v>
      </c>
      <c r="C92" s="50">
        <v>44</v>
      </c>
      <c r="D92" s="19" t="s">
        <v>8</v>
      </c>
      <c r="E92" s="6" t="s">
        <v>41</v>
      </c>
      <c r="F92" s="17">
        <v>35</v>
      </c>
      <c r="H92" s="9">
        <f t="shared" si="45"/>
        <v>86</v>
      </c>
      <c r="I92" s="110">
        <f t="shared" si="38"/>
        <v>0.47252747252747251</v>
      </c>
      <c r="J92" s="9">
        <f t="shared" si="46"/>
        <v>94</v>
      </c>
      <c r="K92" s="111">
        <f t="shared" si="39"/>
        <v>0.51648351648351654</v>
      </c>
    </row>
    <row r="93" spans="2:11" ht="15.75" customHeight="1">
      <c r="B93" s="42">
        <v>88</v>
      </c>
      <c r="C93" s="50">
        <f t="shared" ref="C93" si="52">IF(F93=F92,C92,C92+1)</f>
        <v>44</v>
      </c>
      <c r="D93" s="6" t="s">
        <v>403</v>
      </c>
      <c r="E93" s="6" t="s">
        <v>383</v>
      </c>
      <c r="F93" s="17">
        <v>35</v>
      </c>
      <c r="H93" s="9">
        <f t="shared" si="45"/>
        <v>86</v>
      </c>
      <c r="I93" s="110">
        <f t="shared" si="38"/>
        <v>0.47252747252747251</v>
      </c>
      <c r="J93" s="9">
        <f t="shared" si="46"/>
        <v>94</v>
      </c>
      <c r="K93" s="111">
        <f t="shared" si="39"/>
        <v>0.51648351648351654</v>
      </c>
    </row>
    <row r="94" spans="2:11" ht="15.75" customHeight="1">
      <c r="B94" s="42">
        <v>89</v>
      </c>
      <c r="C94" s="50">
        <v>45</v>
      </c>
      <c r="D94" s="8" t="s">
        <v>584</v>
      </c>
      <c r="E94" s="8" t="s">
        <v>93</v>
      </c>
      <c r="F94" s="9">
        <v>35</v>
      </c>
      <c r="H94" s="9">
        <f t="shared" si="45"/>
        <v>88</v>
      </c>
      <c r="I94" s="110">
        <f t="shared" si="38"/>
        <v>0.48351648351648352</v>
      </c>
      <c r="J94" s="9">
        <f t="shared" si="46"/>
        <v>92</v>
      </c>
      <c r="K94" s="111">
        <f t="shared" si="39"/>
        <v>0.50549450549450547</v>
      </c>
    </row>
    <row r="95" spans="2:11" ht="15.75" customHeight="1">
      <c r="B95" s="42">
        <v>90</v>
      </c>
      <c r="C95" s="50">
        <f t="shared" ref="C95" si="53">IF(F95=F94,C94,C94+1)</f>
        <v>45</v>
      </c>
      <c r="D95" s="8" t="s">
        <v>585</v>
      </c>
      <c r="E95" s="8" t="s">
        <v>93</v>
      </c>
      <c r="F95" s="9">
        <v>35</v>
      </c>
      <c r="H95" s="9">
        <f t="shared" si="45"/>
        <v>88</v>
      </c>
      <c r="I95" s="110">
        <f t="shared" si="38"/>
        <v>0.48351648351648352</v>
      </c>
      <c r="J95" s="9">
        <f t="shared" si="46"/>
        <v>92</v>
      </c>
      <c r="K95" s="111">
        <f t="shared" si="39"/>
        <v>0.50549450549450547</v>
      </c>
    </row>
    <row r="96" spans="2:11" ht="15.75" customHeight="1">
      <c r="B96" s="42">
        <v>91</v>
      </c>
      <c r="C96" s="50">
        <v>46</v>
      </c>
      <c r="D96" s="5" t="s">
        <v>98</v>
      </c>
      <c r="E96" s="5" t="s">
        <v>96</v>
      </c>
      <c r="F96" s="15">
        <v>34</v>
      </c>
      <c r="H96" s="9">
        <f t="shared" si="45"/>
        <v>90</v>
      </c>
      <c r="I96" s="110">
        <f t="shared" si="38"/>
        <v>0.49450549450549453</v>
      </c>
      <c r="J96" s="9">
        <f t="shared" si="46"/>
        <v>90</v>
      </c>
      <c r="K96" s="111">
        <f t="shared" si="39"/>
        <v>0.49450549450549453</v>
      </c>
    </row>
    <row r="97" spans="2:11" ht="15.75" customHeight="1">
      <c r="B97" s="42">
        <v>92</v>
      </c>
      <c r="C97" s="50">
        <f t="shared" ref="C97" si="54">IF(F97=F96,C96,C96+1)</f>
        <v>46</v>
      </c>
      <c r="D97" s="6" t="s">
        <v>404</v>
      </c>
      <c r="E97" s="6" t="s">
        <v>383</v>
      </c>
      <c r="F97" s="17">
        <v>34</v>
      </c>
      <c r="H97" s="9">
        <f t="shared" si="45"/>
        <v>90</v>
      </c>
      <c r="I97" s="110">
        <f t="shared" si="38"/>
        <v>0.49450549450549453</v>
      </c>
      <c r="J97" s="9">
        <f t="shared" si="46"/>
        <v>90</v>
      </c>
      <c r="K97" s="111">
        <f t="shared" si="39"/>
        <v>0.49450549450549453</v>
      </c>
    </row>
    <row r="98" spans="2:11" ht="15.75" customHeight="1">
      <c r="B98" s="42">
        <v>93</v>
      </c>
      <c r="C98" s="50">
        <v>47</v>
      </c>
      <c r="D98" s="13" t="s">
        <v>541</v>
      </c>
      <c r="E98" s="13" t="s">
        <v>539</v>
      </c>
      <c r="F98" s="14">
        <v>34</v>
      </c>
      <c r="H98" s="9">
        <f t="shared" si="45"/>
        <v>92</v>
      </c>
      <c r="I98" s="110">
        <f t="shared" si="38"/>
        <v>0.50549450549450547</v>
      </c>
      <c r="J98" s="9">
        <f t="shared" si="46"/>
        <v>89</v>
      </c>
      <c r="K98" s="111">
        <f t="shared" si="39"/>
        <v>0.48901098901098899</v>
      </c>
    </row>
    <row r="99" spans="2:11" ht="15.75" customHeight="1">
      <c r="B99" s="42">
        <v>94</v>
      </c>
      <c r="C99" s="50">
        <f t="shared" ref="C99" si="55">IF(F99=F98,C98,C98+1)</f>
        <v>48</v>
      </c>
      <c r="D99" s="18" t="s">
        <v>166</v>
      </c>
      <c r="E99" s="6" t="s">
        <v>151</v>
      </c>
      <c r="F99" s="17">
        <v>33</v>
      </c>
      <c r="H99" s="9">
        <f t="shared" si="45"/>
        <v>93</v>
      </c>
      <c r="I99" s="110">
        <f t="shared" si="38"/>
        <v>0.51098901098901095</v>
      </c>
      <c r="J99" s="9">
        <f t="shared" si="46"/>
        <v>86</v>
      </c>
      <c r="K99" s="111">
        <f t="shared" si="39"/>
        <v>0.47252747252747251</v>
      </c>
    </row>
    <row r="100" spans="2:11" ht="15.75" customHeight="1">
      <c r="B100" s="42">
        <v>95</v>
      </c>
      <c r="C100" s="50">
        <v>48</v>
      </c>
      <c r="D100" s="18" t="s">
        <v>167</v>
      </c>
      <c r="E100" s="6" t="s">
        <v>151</v>
      </c>
      <c r="F100" s="17">
        <v>33</v>
      </c>
      <c r="H100" s="9">
        <f t="shared" si="45"/>
        <v>93</v>
      </c>
      <c r="I100" s="110">
        <f t="shared" si="38"/>
        <v>0.51098901098901095</v>
      </c>
      <c r="J100" s="9">
        <f t="shared" si="46"/>
        <v>86</v>
      </c>
      <c r="K100" s="111">
        <f t="shared" si="39"/>
        <v>0.47252747252747251</v>
      </c>
    </row>
    <row r="101" spans="2:11" ht="15.75" customHeight="1">
      <c r="B101" s="42">
        <v>96</v>
      </c>
      <c r="C101" s="50">
        <f t="shared" ref="C101" si="56">IF(F101=F100,C100,C100+1)</f>
        <v>48</v>
      </c>
      <c r="D101" s="18" t="s">
        <v>168</v>
      </c>
      <c r="E101" s="6" t="s">
        <v>151</v>
      </c>
      <c r="F101" s="17">
        <v>33</v>
      </c>
      <c r="H101" s="9">
        <f t="shared" si="45"/>
        <v>93</v>
      </c>
      <c r="I101" s="110">
        <f t="shared" si="38"/>
        <v>0.51098901098901095</v>
      </c>
      <c r="J101" s="9">
        <f t="shared" si="46"/>
        <v>86</v>
      </c>
      <c r="K101" s="111">
        <f t="shared" si="39"/>
        <v>0.47252747252747251</v>
      </c>
    </row>
    <row r="102" spans="2:11" ht="15.75" customHeight="1">
      <c r="B102" s="42">
        <v>97</v>
      </c>
      <c r="C102" s="50">
        <v>49</v>
      </c>
      <c r="D102" s="18" t="s">
        <v>169</v>
      </c>
      <c r="E102" s="6" t="s">
        <v>151</v>
      </c>
      <c r="F102" s="17">
        <v>33</v>
      </c>
      <c r="H102" s="9">
        <f t="shared" si="45"/>
        <v>96</v>
      </c>
      <c r="I102" s="110">
        <f t="shared" si="38"/>
        <v>0.52747252747252749</v>
      </c>
      <c r="J102" s="9">
        <f t="shared" si="46"/>
        <v>84</v>
      </c>
      <c r="K102" s="111">
        <f t="shared" si="39"/>
        <v>0.46153846153846156</v>
      </c>
    </row>
    <row r="103" spans="2:11" ht="15.75" customHeight="1">
      <c r="B103" s="42">
        <v>98</v>
      </c>
      <c r="C103" s="50">
        <f t="shared" ref="C103" si="57">IF(F103=F102,C102,C102+1)</f>
        <v>49</v>
      </c>
      <c r="D103" s="19" t="s">
        <v>9</v>
      </c>
      <c r="E103" s="6" t="s">
        <v>41</v>
      </c>
      <c r="F103" s="17">
        <v>33</v>
      </c>
      <c r="H103" s="9">
        <f t="shared" si="45"/>
        <v>96</v>
      </c>
      <c r="I103" s="110">
        <f t="shared" si="38"/>
        <v>0.52747252747252749</v>
      </c>
      <c r="J103" s="9">
        <f t="shared" si="46"/>
        <v>84</v>
      </c>
      <c r="K103" s="111">
        <f t="shared" si="39"/>
        <v>0.46153846153846156</v>
      </c>
    </row>
    <row r="104" spans="2:11" ht="15.75" customHeight="1">
      <c r="B104" s="42">
        <v>99</v>
      </c>
      <c r="C104" s="50">
        <v>50</v>
      </c>
      <c r="D104" s="6" t="s">
        <v>405</v>
      </c>
      <c r="E104" s="6" t="s">
        <v>383</v>
      </c>
      <c r="F104" s="17">
        <v>33</v>
      </c>
      <c r="H104" s="9">
        <f t="shared" si="45"/>
        <v>98</v>
      </c>
      <c r="I104" s="110">
        <f t="shared" si="38"/>
        <v>0.53846153846153844</v>
      </c>
      <c r="J104" s="9">
        <f t="shared" si="46"/>
        <v>82</v>
      </c>
      <c r="K104" s="111">
        <f t="shared" si="39"/>
        <v>0.45054945054945056</v>
      </c>
    </row>
    <row r="105" spans="2:11" ht="15.75" customHeight="1">
      <c r="B105" s="42">
        <v>100</v>
      </c>
      <c r="C105" s="50">
        <f t="shared" ref="C105" si="58">IF(F105=F104,C104,C104+1)</f>
        <v>50</v>
      </c>
      <c r="D105" s="8" t="s">
        <v>542</v>
      </c>
      <c r="E105" s="8" t="s">
        <v>539</v>
      </c>
      <c r="F105" s="9">
        <v>33</v>
      </c>
      <c r="H105" s="9">
        <f t="shared" si="45"/>
        <v>98</v>
      </c>
      <c r="I105" s="110">
        <f t="shared" si="38"/>
        <v>0.53846153846153844</v>
      </c>
      <c r="J105" s="9">
        <f t="shared" si="46"/>
        <v>82</v>
      </c>
      <c r="K105" s="111">
        <f t="shared" si="39"/>
        <v>0.45054945054945056</v>
      </c>
    </row>
    <row r="106" spans="2:11" ht="15.75" customHeight="1">
      <c r="B106" s="42">
        <v>101</v>
      </c>
      <c r="C106" s="50">
        <v>51</v>
      </c>
      <c r="D106" s="18" t="s">
        <v>170</v>
      </c>
      <c r="E106" s="6" t="s">
        <v>151</v>
      </c>
      <c r="F106" s="17">
        <v>32</v>
      </c>
      <c r="H106" s="9">
        <f t="shared" si="45"/>
        <v>100</v>
      </c>
      <c r="I106" s="110">
        <f t="shared" si="38"/>
        <v>0.5494505494505495</v>
      </c>
      <c r="J106" s="9">
        <f t="shared" si="46"/>
        <v>80</v>
      </c>
      <c r="K106" s="111">
        <f t="shared" si="39"/>
        <v>0.43956043956043955</v>
      </c>
    </row>
    <row r="107" spans="2:11" ht="15.75" customHeight="1">
      <c r="B107" s="42">
        <v>102</v>
      </c>
      <c r="C107" s="50">
        <f t="shared" ref="C107" si="59">IF(F107=F106,C106,C106+1)</f>
        <v>51</v>
      </c>
      <c r="D107" s="6" t="s">
        <v>406</v>
      </c>
      <c r="E107" s="6" t="s">
        <v>383</v>
      </c>
      <c r="F107" s="17">
        <v>32</v>
      </c>
      <c r="H107" s="9">
        <f t="shared" si="45"/>
        <v>100</v>
      </c>
      <c r="I107" s="110">
        <f t="shared" si="38"/>
        <v>0.5494505494505495</v>
      </c>
      <c r="J107" s="9">
        <f t="shared" si="46"/>
        <v>80</v>
      </c>
      <c r="K107" s="111">
        <f t="shared" si="39"/>
        <v>0.43956043956043955</v>
      </c>
    </row>
    <row r="108" spans="2:11" ht="15.75" customHeight="1">
      <c r="B108" s="42">
        <v>103</v>
      </c>
      <c r="C108" s="50">
        <v>52</v>
      </c>
      <c r="D108" s="6" t="s">
        <v>506</v>
      </c>
      <c r="E108" s="6" t="s">
        <v>494</v>
      </c>
      <c r="F108" s="17">
        <v>32</v>
      </c>
      <c r="H108" s="9">
        <f t="shared" si="45"/>
        <v>102</v>
      </c>
      <c r="I108" s="110">
        <f t="shared" si="38"/>
        <v>0.56043956043956045</v>
      </c>
      <c r="J108" s="9">
        <f t="shared" si="46"/>
        <v>79</v>
      </c>
      <c r="K108" s="111">
        <f t="shared" si="39"/>
        <v>0.43406593406593408</v>
      </c>
    </row>
    <row r="109" spans="2:11" ht="15.75" customHeight="1">
      <c r="B109" s="42">
        <v>104</v>
      </c>
      <c r="C109" s="50">
        <f t="shared" ref="C109" si="60">IF(F109=F108,C108,C108+1)</f>
        <v>53</v>
      </c>
      <c r="D109" s="19" t="s">
        <v>58</v>
      </c>
      <c r="E109" s="19" t="s">
        <v>53</v>
      </c>
      <c r="F109" s="17">
        <v>31</v>
      </c>
      <c r="H109" s="9">
        <f t="shared" si="45"/>
        <v>103</v>
      </c>
      <c r="I109" s="110">
        <f t="shared" si="38"/>
        <v>0.56593406593406592</v>
      </c>
      <c r="J109" s="9">
        <f t="shared" si="46"/>
        <v>76</v>
      </c>
      <c r="K109" s="111">
        <f t="shared" si="39"/>
        <v>0.4175824175824176</v>
      </c>
    </row>
    <row r="110" spans="2:11" ht="15.75" customHeight="1">
      <c r="B110" s="42">
        <v>105</v>
      </c>
      <c r="C110" s="50">
        <v>53</v>
      </c>
      <c r="D110" s="6" t="s">
        <v>246</v>
      </c>
      <c r="E110" s="6" t="s">
        <v>239</v>
      </c>
      <c r="F110" s="17">
        <v>31</v>
      </c>
      <c r="H110" s="9">
        <f t="shared" si="45"/>
        <v>103</v>
      </c>
      <c r="I110" s="110">
        <f t="shared" si="38"/>
        <v>0.56593406593406592</v>
      </c>
      <c r="J110" s="9">
        <f t="shared" si="46"/>
        <v>76</v>
      </c>
      <c r="K110" s="111">
        <f t="shared" si="39"/>
        <v>0.4175824175824176</v>
      </c>
    </row>
    <row r="111" spans="2:11" ht="15.75" customHeight="1">
      <c r="B111" s="42">
        <v>106</v>
      </c>
      <c r="C111" s="50">
        <f t="shared" ref="C111" si="61">IF(F111=F110,C110,C110+1)</f>
        <v>53</v>
      </c>
      <c r="D111" s="8" t="s">
        <v>543</v>
      </c>
      <c r="E111" s="8" t="s">
        <v>539</v>
      </c>
      <c r="F111" s="9">
        <v>31</v>
      </c>
      <c r="H111" s="9">
        <f t="shared" si="45"/>
        <v>103</v>
      </c>
      <c r="I111" s="110">
        <f t="shared" si="38"/>
        <v>0.56593406593406592</v>
      </c>
      <c r="J111" s="9">
        <f t="shared" si="46"/>
        <v>76</v>
      </c>
      <c r="K111" s="111">
        <f t="shared" si="39"/>
        <v>0.4175824175824176</v>
      </c>
    </row>
    <row r="112" spans="2:11" ht="15.75" customHeight="1">
      <c r="B112" s="42">
        <v>107</v>
      </c>
      <c r="C112" s="50">
        <v>54</v>
      </c>
      <c r="D112" s="8" t="s">
        <v>645</v>
      </c>
      <c r="E112" s="8" t="s">
        <v>81</v>
      </c>
      <c r="F112" s="9">
        <v>31</v>
      </c>
      <c r="H112" s="9">
        <f t="shared" si="45"/>
        <v>106</v>
      </c>
      <c r="I112" s="110">
        <f t="shared" si="38"/>
        <v>0.58241758241758246</v>
      </c>
      <c r="J112" s="9">
        <f t="shared" si="46"/>
        <v>75</v>
      </c>
      <c r="K112" s="111">
        <f t="shared" si="39"/>
        <v>0.41208791208791207</v>
      </c>
    </row>
    <row r="113" spans="2:11" ht="15.75" customHeight="1">
      <c r="B113" s="42">
        <v>108</v>
      </c>
      <c r="C113" s="50">
        <f t="shared" ref="C113" si="62">IF(F113=F112,C112,C112+1)</f>
        <v>55</v>
      </c>
      <c r="D113" s="6" t="s">
        <v>99</v>
      </c>
      <c r="E113" s="6" t="s">
        <v>96</v>
      </c>
      <c r="F113" s="17">
        <v>30</v>
      </c>
      <c r="H113" s="9">
        <f t="shared" si="45"/>
        <v>107</v>
      </c>
      <c r="I113" s="110">
        <f t="shared" si="38"/>
        <v>0.58791208791208793</v>
      </c>
      <c r="J113" s="9">
        <f t="shared" si="46"/>
        <v>72</v>
      </c>
      <c r="K113" s="111">
        <f t="shared" si="39"/>
        <v>0.39560439560439559</v>
      </c>
    </row>
    <row r="114" spans="2:11" ht="15.75" customHeight="1">
      <c r="B114" s="42">
        <v>109</v>
      </c>
      <c r="C114" s="50">
        <v>55</v>
      </c>
      <c r="D114" s="18" t="s">
        <v>171</v>
      </c>
      <c r="E114" s="6" t="s">
        <v>151</v>
      </c>
      <c r="F114" s="17">
        <v>30</v>
      </c>
      <c r="H114" s="9">
        <f t="shared" si="45"/>
        <v>107</v>
      </c>
      <c r="I114" s="110">
        <f t="shared" si="38"/>
        <v>0.58791208791208793</v>
      </c>
      <c r="J114" s="9">
        <f t="shared" si="46"/>
        <v>72</v>
      </c>
      <c r="K114" s="111">
        <f t="shared" si="39"/>
        <v>0.39560439560439559</v>
      </c>
    </row>
    <row r="115" spans="2:11" ht="15.75" customHeight="1">
      <c r="B115" s="42">
        <v>110</v>
      </c>
      <c r="C115" s="50">
        <f t="shared" ref="C115" si="63">IF(F115=F114,C114,C114+1)</f>
        <v>55</v>
      </c>
      <c r="D115" s="6" t="s">
        <v>247</v>
      </c>
      <c r="E115" s="6" t="s">
        <v>239</v>
      </c>
      <c r="F115" s="17">
        <v>30</v>
      </c>
      <c r="H115" s="9">
        <f t="shared" si="45"/>
        <v>107</v>
      </c>
      <c r="I115" s="110">
        <f t="shared" si="38"/>
        <v>0.58791208791208793</v>
      </c>
      <c r="J115" s="9">
        <f t="shared" si="46"/>
        <v>72</v>
      </c>
      <c r="K115" s="111">
        <f t="shared" si="39"/>
        <v>0.39560439560439559</v>
      </c>
    </row>
    <row r="116" spans="2:11" ht="15.75" customHeight="1">
      <c r="B116" s="42">
        <v>111</v>
      </c>
      <c r="C116" s="50">
        <v>56</v>
      </c>
      <c r="D116" s="5" t="s">
        <v>345</v>
      </c>
      <c r="E116" s="5" t="s">
        <v>94</v>
      </c>
      <c r="F116" s="15">
        <v>30</v>
      </c>
      <c r="H116" s="9">
        <f t="shared" si="45"/>
        <v>110</v>
      </c>
      <c r="I116" s="110">
        <f t="shared" si="38"/>
        <v>0.60439560439560436</v>
      </c>
      <c r="J116" s="9">
        <f t="shared" si="46"/>
        <v>70</v>
      </c>
      <c r="K116" s="111">
        <f t="shared" si="39"/>
        <v>0.38461538461538464</v>
      </c>
    </row>
    <row r="117" spans="2:11" ht="15.75" customHeight="1">
      <c r="B117" s="42">
        <v>112</v>
      </c>
      <c r="C117" s="50">
        <f t="shared" ref="C117" si="64">IF(F117=F116,C116,C116+1)</f>
        <v>56</v>
      </c>
      <c r="D117" s="19" t="s">
        <v>10</v>
      </c>
      <c r="E117" s="6" t="s">
        <v>41</v>
      </c>
      <c r="F117" s="17">
        <v>30</v>
      </c>
      <c r="H117" s="9">
        <f t="shared" si="45"/>
        <v>110</v>
      </c>
      <c r="I117" s="110">
        <f t="shared" si="38"/>
        <v>0.60439560439560436</v>
      </c>
      <c r="J117" s="9">
        <f t="shared" si="46"/>
        <v>70</v>
      </c>
      <c r="K117" s="111">
        <f t="shared" si="39"/>
        <v>0.38461538461538464</v>
      </c>
    </row>
    <row r="118" spans="2:11" ht="15.75" customHeight="1">
      <c r="B118" s="42">
        <v>113</v>
      </c>
      <c r="C118" s="50">
        <v>57</v>
      </c>
      <c r="D118" s="6" t="s">
        <v>407</v>
      </c>
      <c r="E118" s="6" t="s">
        <v>383</v>
      </c>
      <c r="F118" s="17">
        <v>30</v>
      </c>
      <c r="H118" s="9">
        <f t="shared" si="45"/>
        <v>112</v>
      </c>
      <c r="I118" s="110">
        <f t="shared" si="38"/>
        <v>0.61538461538461542</v>
      </c>
      <c r="J118" s="9">
        <f t="shared" si="46"/>
        <v>69</v>
      </c>
      <c r="K118" s="111">
        <f t="shared" si="39"/>
        <v>0.37912087912087911</v>
      </c>
    </row>
    <row r="119" spans="2:11" ht="15.75" customHeight="1">
      <c r="B119" s="42">
        <v>114</v>
      </c>
      <c r="C119" s="50">
        <f t="shared" ref="C119" si="65">IF(F119=F118,C118,C118+1)</f>
        <v>58</v>
      </c>
      <c r="D119" s="6" t="s">
        <v>100</v>
      </c>
      <c r="E119" s="6" t="s">
        <v>96</v>
      </c>
      <c r="F119" s="17">
        <v>29</v>
      </c>
      <c r="H119" s="9">
        <f t="shared" si="45"/>
        <v>113</v>
      </c>
      <c r="I119" s="110">
        <f t="shared" si="38"/>
        <v>0.62087912087912089</v>
      </c>
      <c r="J119" s="9">
        <f t="shared" si="46"/>
        <v>66</v>
      </c>
      <c r="K119" s="111">
        <f t="shared" si="39"/>
        <v>0.36263736263736263</v>
      </c>
    </row>
    <row r="120" spans="2:11" ht="15.75" customHeight="1">
      <c r="B120" s="42">
        <v>115</v>
      </c>
      <c r="C120" s="50">
        <v>58</v>
      </c>
      <c r="D120" s="18" t="s">
        <v>172</v>
      </c>
      <c r="E120" s="6" t="s">
        <v>151</v>
      </c>
      <c r="F120" s="17">
        <v>29</v>
      </c>
      <c r="H120" s="9">
        <f t="shared" si="45"/>
        <v>113</v>
      </c>
      <c r="I120" s="110">
        <f t="shared" si="38"/>
        <v>0.62087912087912089</v>
      </c>
      <c r="J120" s="9">
        <f t="shared" si="46"/>
        <v>66</v>
      </c>
      <c r="K120" s="111">
        <f t="shared" si="39"/>
        <v>0.36263736263736263</v>
      </c>
    </row>
    <row r="121" spans="2:11" ht="15.75" customHeight="1">
      <c r="B121" s="42">
        <v>116</v>
      </c>
      <c r="C121" s="50">
        <f t="shared" ref="C121" si="66">IF(F121=F120,C120,C120+1)</f>
        <v>58</v>
      </c>
      <c r="D121" s="18" t="s">
        <v>173</v>
      </c>
      <c r="E121" s="6" t="s">
        <v>151</v>
      </c>
      <c r="F121" s="17">
        <v>29</v>
      </c>
      <c r="H121" s="9">
        <f t="shared" si="45"/>
        <v>113</v>
      </c>
      <c r="I121" s="110">
        <f t="shared" si="38"/>
        <v>0.62087912087912089</v>
      </c>
      <c r="J121" s="9">
        <f t="shared" si="46"/>
        <v>66</v>
      </c>
      <c r="K121" s="111">
        <f t="shared" si="39"/>
        <v>0.36263736263736263</v>
      </c>
    </row>
    <row r="122" spans="2:11" ht="15.75" customHeight="1">
      <c r="B122" s="42">
        <v>117</v>
      </c>
      <c r="C122" s="50">
        <v>59</v>
      </c>
      <c r="D122" s="6" t="s">
        <v>408</v>
      </c>
      <c r="E122" s="6" t="s">
        <v>383</v>
      </c>
      <c r="F122" s="17">
        <v>29</v>
      </c>
      <c r="H122" s="9">
        <f t="shared" si="45"/>
        <v>116</v>
      </c>
      <c r="I122" s="110">
        <f t="shared" si="38"/>
        <v>0.63736263736263732</v>
      </c>
      <c r="J122" s="9">
        <f t="shared" si="46"/>
        <v>64</v>
      </c>
      <c r="K122" s="111">
        <f t="shared" si="39"/>
        <v>0.35164835164835168</v>
      </c>
    </row>
    <row r="123" spans="2:11" ht="15.75" customHeight="1">
      <c r="B123" s="42">
        <v>118</v>
      </c>
      <c r="C123" s="50">
        <f t="shared" ref="C123" si="67">IF(F123=F122,C122,C122+1)</f>
        <v>59</v>
      </c>
      <c r="D123" s="8" t="s">
        <v>544</v>
      </c>
      <c r="E123" s="8" t="s">
        <v>539</v>
      </c>
      <c r="F123" s="9">
        <v>29</v>
      </c>
      <c r="H123" s="9">
        <f t="shared" si="45"/>
        <v>116</v>
      </c>
      <c r="I123" s="110">
        <f t="shared" si="38"/>
        <v>0.63736263736263732</v>
      </c>
      <c r="J123" s="9">
        <f t="shared" si="46"/>
        <v>64</v>
      </c>
      <c r="K123" s="111">
        <f t="shared" si="39"/>
        <v>0.35164835164835168</v>
      </c>
    </row>
    <row r="124" spans="2:11" ht="15.75" customHeight="1">
      <c r="B124" s="42">
        <v>119</v>
      </c>
      <c r="C124" s="50">
        <v>60</v>
      </c>
      <c r="D124" s="8" t="s">
        <v>586</v>
      </c>
      <c r="E124" s="8" t="s">
        <v>93</v>
      </c>
      <c r="F124" s="9">
        <v>29</v>
      </c>
      <c r="H124" s="9">
        <f t="shared" si="45"/>
        <v>118</v>
      </c>
      <c r="I124" s="110">
        <f t="shared" si="38"/>
        <v>0.64835164835164838</v>
      </c>
      <c r="J124" s="9">
        <f t="shared" si="46"/>
        <v>63</v>
      </c>
      <c r="K124" s="111">
        <f t="shared" si="39"/>
        <v>0.34615384615384615</v>
      </c>
    </row>
    <row r="125" spans="2:11" ht="15.75" customHeight="1">
      <c r="B125" s="42">
        <v>120</v>
      </c>
      <c r="C125" s="50">
        <f t="shared" ref="C125" si="68">IF(F125=F124,C124,C124+1)</f>
        <v>61</v>
      </c>
      <c r="D125" s="19" t="s">
        <v>59</v>
      </c>
      <c r="E125" s="19" t="s">
        <v>53</v>
      </c>
      <c r="F125" s="17">
        <v>28</v>
      </c>
      <c r="H125" s="9">
        <f t="shared" si="45"/>
        <v>119</v>
      </c>
      <c r="I125" s="110">
        <f t="shared" si="38"/>
        <v>0.65384615384615385</v>
      </c>
      <c r="J125" s="9">
        <f t="shared" si="46"/>
        <v>60</v>
      </c>
      <c r="K125" s="111">
        <f t="shared" si="39"/>
        <v>0.32967032967032966</v>
      </c>
    </row>
    <row r="126" spans="2:11" ht="15.75" customHeight="1">
      <c r="B126" s="42">
        <v>121</v>
      </c>
      <c r="C126" s="50">
        <v>61</v>
      </c>
      <c r="D126" s="6" t="s">
        <v>101</v>
      </c>
      <c r="E126" s="6" t="s">
        <v>96</v>
      </c>
      <c r="F126" s="17">
        <v>28</v>
      </c>
      <c r="H126" s="9">
        <f t="shared" si="45"/>
        <v>119</v>
      </c>
      <c r="I126" s="110">
        <f t="shared" si="38"/>
        <v>0.65384615384615385</v>
      </c>
      <c r="J126" s="9">
        <f t="shared" si="46"/>
        <v>60</v>
      </c>
      <c r="K126" s="111">
        <f t="shared" si="39"/>
        <v>0.32967032967032966</v>
      </c>
    </row>
    <row r="127" spans="2:11" ht="15.75" customHeight="1">
      <c r="B127" s="42">
        <v>122</v>
      </c>
      <c r="C127" s="50">
        <f t="shared" ref="C127" si="69">IF(F127=F126,C126,C126+1)</f>
        <v>61</v>
      </c>
      <c r="D127" s="6" t="s">
        <v>102</v>
      </c>
      <c r="E127" s="6" t="s">
        <v>96</v>
      </c>
      <c r="F127" s="17">
        <v>28</v>
      </c>
      <c r="H127" s="9">
        <f t="shared" si="45"/>
        <v>119</v>
      </c>
      <c r="I127" s="110">
        <f t="shared" si="38"/>
        <v>0.65384615384615385</v>
      </c>
      <c r="J127" s="9">
        <f t="shared" si="46"/>
        <v>60</v>
      </c>
      <c r="K127" s="111">
        <f t="shared" si="39"/>
        <v>0.32967032967032966</v>
      </c>
    </row>
    <row r="128" spans="2:11" ht="15.75" customHeight="1">
      <c r="B128" s="42">
        <v>123</v>
      </c>
      <c r="C128" s="50">
        <v>62</v>
      </c>
      <c r="D128" s="18" t="s">
        <v>174</v>
      </c>
      <c r="E128" s="6" t="s">
        <v>151</v>
      </c>
      <c r="F128" s="17">
        <v>28</v>
      </c>
      <c r="H128" s="9">
        <f t="shared" si="45"/>
        <v>122</v>
      </c>
      <c r="I128" s="110">
        <f t="shared" si="38"/>
        <v>0.67032967032967028</v>
      </c>
      <c r="J128" s="9">
        <f t="shared" si="46"/>
        <v>58</v>
      </c>
      <c r="K128" s="111">
        <f t="shared" si="39"/>
        <v>0.31868131868131866</v>
      </c>
    </row>
    <row r="129" spans="2:11" ht="15.75" customHeight="1">
      <c r="B129" s="42">
        <v>124</v>
      </c>
      <c r="C129" s="50">
        <f t="shared" ref="C129" si="70">IF(F129=F128,C128,C128+1)</f>
        <v>62</v>
      </c>
      <c r="D129" s="18" t="s">
        <v>175</v>
      </c>
      <c r="E129" s="6" t="s">
        <v>151</v>
      </c>
      <c r="F129" s="17">
        <v>28</v>
      </c>
      <c r="H129" s="9">
        <f t="shared" si="45"/>
        <v>122</v>
      </c>
      <c r="I129" s="110">
        <f t="shared" si="38"/>
        <v>0.67032967032967028</v>
      </c>
      <c r="J129" s="9">
        <f t="shared" si="46"/>
        <v>58</v>
      </c>
      <c r="K129" s="111">
        <f t="shared" si="39"/>
        <v>0.31868131868131866</v>
      </c>
    </row>
    <row r="130" spans="2:11" ht="15.75" customHeight="1">
      <c r="B130" s="42">
        <v>125</v>
      </c>
      <c r="C130" s="50">
        <v>63</v>
      </c>
      <c r="D130" s="6" t="s">
        <v>297</v>
      </c>
      <c r="E130" s="6" t="s">
        <v>84</v>
      </c>
      <c r="F130" s="17">
        <v>28</v>
      </c>
      <c r="H130" s="9">
        <f t="shared" si="45"/>
        <v>124</v>
      </c>
      <c r="I130" s="110">
        <f t="shared" si="38"/>
        <v>0.68131868131868134</v>
      </c>
      <c r="J130" s="9">
        <f t="shared" si="46"/>
        <v>56</v>
      </c>
      <c r="K130" s="111">
        <f t="shared" si="39"/>
        <v>0.30769230769230771</v>
      </c>
    </row>
    <row r="131" spans="2:11" ht="15.75" customHeight="1">
      <c r="B131" s="42">
        <v>126</v>
      </c>
      <c r="C131" s="50">
        <f t="shared" ref="C131" si="71">IF(F131=F130,C130,C130+1)</f>
        <v>63</v>
      </c>
      <c r="D131" s="6" t="s">
        <v>298</v>
      </c>
      <c r="E131" s="6" t="s">
        <v>84</v>
      </c>
      <c r="F131" s="17">
        <v>28</v>
      </c>
      <c r="H131" s="9">
        <f t="shared" si="45"/>
        <v>124</v>
      </c>
      <c r="I131" s="110">
        <f t="shared" si="38"/>
        <v>0.68131868131868134</v>
      </c>
      <c r="J131" s="9">
        <f t="shared" si="46"/>
        <v>56</v>
      </c>
      <c r="K131" s="111">
        <f t="shared" si="39"/>
        <v>0.30769230769230771</v>
      </c>
    </row>
    <row r="132" spans="2:11" ht="15.75" customHeight="1">
      <c r="B132" s="42">
        <v>127</v>
      </c>
      <c r="C132" s="50">
        <v>64</v>
      </c>
      <c r="D132" s="5" t="s">
        <v>346</v>
      </c>
      <c r="E132" s="5" t="s">
        <v>94</v>
      </c>
      <c r="F132" s="15">
        <v>28</v>
      </c>
      <c r="H132" s="9">
        <f t="shared" si="45"/>
        <v>126</v>
      </c>
      <c r="I132" s="110">
        <f t="shared" si="38"/>
        <v>0.69230769230769229</v>
      </c>
      <c r="J132" s="9">
        <f t="shared" si="46"/>
        <v>54</v>
      </c>
      <c r="K132" s="111">
        <f t="shared" si="39"/>
        <v>0.2967032967032967</v>
      </c>
    </row>
    <row r="133" spans="2:11" ht="15.75" customHeight="1">
      <c r="B133" s="42">
        <v>128</v>
      </c>
      <c r="C133" s="50">
        <f t="shared" ref="C133" si="72">IF(F133=F132,C132,C132+1)</f>
        <v>64</v>
      </c>
      <c r="D133" s="5" t="s">
        <v>381</v>
      </c>
      <c r="E133" s="5" t="s">
        <v>375</v>
      </c>
      <c r="F133" s="15">
        <v>28</v>
      </c>
      <c r="H133" s="9">
        <f t="shared" si="45"/>
        <v>126</v>
      </c>
      <c r="I133" s="110">
        <f t="shared" si="38"/>
        <v>0.69230769230769229</v>
      </c>
      <c r="J133" s="9">
        <f t="shared" si="46"/>
        <v>54</v>
      </c>
      <c r="K133" s="111">
        <f t="shared" si="39"/>
        <v>0.2967032967032967</v>
      </c>
    </row>
    <row r="134" spans="2:11" ht="15.75" customHeight="1">
      <c r="B134" s="42">
        <v>129</v>
      </c>
      <c r="C134" s="50">
        <v>65</v>
      </c>
      <c r="D134" s="6" t="s">
        <v>409</v>
      </c>
      <c r="E134" s="6" t="s">
        <v>383</v>
      </c>
      <c r="F134" s="17">
        <v>28</v>
      </c>
      <c r="H134" s="9">
        <f t="shared" si="45"/>
        <v>128</v>
      </c>
      <c r="I134" s="110">
        <f t="shared" si="38"/>
        <v>0.70329670329670335</v>
      </c>
      <c r="J134" s="9">
        <f t="shared" si="46"/>
        <v>52</v>
      </c>
      <c r="K134" s="111">
        <f t="shared" si="39"/>
        <v>0.2857142857142857</v>
      </c>
    </row>
    <row r="135" spans="2:11" ht="15.75" customHeight="1">
      <c r="B135" s="42">
        <v>130</v>
      </c>
      <c r="C135" s="50">
        <f t="shared" ref="C135" si="73">IF(F135=F134,C134,C134+1)</f>
        <v>65</v>
      </c>
      <c r="D135" s="6" t="s">
        <v>410</v>
      </c>
      <c r="E135" s="6" t="s">
        <v>383</v>
      </c>
      <c r="F135" s="17">
        <v>28</v>
      </c>
      <c r="H135" s="9">
        <f t="shared" si="45"/>
        <v>128</v>
      </c>
      <c r="I135" s="110">
        <f t="shared" ref="I135:I187" si="74">H135/182</f>
        <v>0.70329670329670335</v>
      </c>
      <c r="J135" s="9">
        <f t="shared" si="46"/>
        <v>52</v>
      </c>
      <c r="K135" s="111">
        <f t="shared" ref="K135:K187" si="75">J135/182</f>
        <v>0.2857142857142857</v>
      </c>
    </row>
    <row r="136" spans="2:11" ht="15.75" customHeight="1">
      <c r="B136" s="42">
        <v>131</v>
      </c>
      <c r="C136" s="50">
        <v>66</v>
      </c>
      <c r="D136" s="6" t="s">
        <v>411</v>
      </c>
      <c r="E136" s="6" t="s">
        <v>383</v>
      </c>
      <c r="F136" s="17">
        <v>28</v>
      </c>
      <c r="H136" s="9">
        <f t="shared" si="45"/>
        <v>130</v>
      </c>
      <c r="I136" s="110">
        <f t="shared" si="74"/>
        <v>0.7142857142857143</v>
      </c>
      <c r="J136" s="9">
        <f t="shared" si="46"/>
        <v>50</v>
      </c>
      <c r="K136" s="111">
        <f t="shared" si="75"/>
        <v>0.27472527472527475</v>
      </c>
    </row>
    <row r="137" spans="2:11" ht="15.75" customHeight="1">
      <c r="B137" s="42">
        <v>132</v>
      </c>
      <c r="C137" s="50">
        <f t="shared" ref="C137" si="76">IF(F137=F136,C136,C136+1)</f>
        <v>66</v>
      </c>
      <c r="D137" s="8" t="s">
        <v>545</v>
      </c>
      <c r="E137" s="8" t="s">
        <v>539</v>
      </c>
      <c r="F137" s="9">
        <v>28</v>
      </c>
      <c r="H137" s="9">
        <f t="shared" si="45"/>
        <v>130</v>
      </c>
      <c r="I137" s="110">
        <f t="shared" si="74"/>
        <v>0.7142857142857143</v>
      </c>
      <c r="J137" s="9">
        <f t="shared" si="46"/>
        <v>50</v>
      </c>
      <c r="K137" s="111">
        <f t="shared" si="75"/>
        <v>0.27472527472527475</v>
      </c>
    </row>
    <row r="138" spans="2:11" ht="15.75" customHeight="1">
      <c r="B138" s="42">
        <v>133</v>
      </c>
      <c r="C138" s="50">
        <v>67</v>
      </c>
      <c r="D138" s="8" t="s">
        <v>592</v>
      </c>
      <c r="E138" s="8" t="s">
        <v>589</v>
      </c>
      <c r="F138" s="9">
        <v>28</v>
      </c>
      <c r="H138" s="9">
        <f t="shared" si="45"/>
        <v>132</v>
      </c>
      <c r="I138" s="110">
        <f t="shared" si="74"/>
        <v>0.72527472527472525</v>
      </c>
      <c r="J138" s="9">
        <f t="shared" si="46"/>
        <v>48</v>
      </c>
      <c r="K138" s="111">
        <f t="shared" si="75"/>
        <v>0.26373626373626374</v>
      </c>
    </row>
    <row r="139" spans="2:11" ht="15.75" customHeight="1">
      <c r="B139" s="42">
        <v>134</v>
      </c>
      <c r="C139" s="50">
        <f t="shared" ref="C139" si="77">IF(F139=F138,C138,C138+1)</f>
        <v>67</v>
      </c>
      <c r="D139" s="8" t="s">
        <v>646</v>
      </c>
      <c r="E139" s="8" t="s">
        <v>81</v>
      </c>
      <c r="F139" s="9">
        <v>28</v>
      </c>
      <c r="H139" s="9">
        <f t="shared" si="45"/>
        <v>132</v>
      </c>
      <c r="I139" s="110">
        <f t="shared" si="74"/>
        <v>0.72527472527472525</v>
      </c>
      <c r="J139" s="9">
        <f t="shared" si="46"/>
        <v>48</v>
      </c>
      <c r="K139" s="111">
        <f t="shared" si="75"/>
        <v>0.26373626373626374</v>
      </c>
    </row>
    <row r="140" spans="2:11" ht="15.75" customHeight="1">
      <c r="B140" s="42">
        <v>135</v>
      </c>
      <c r="C140" s="50">
        <v>68</v>
      </c>
      <c r="D140" s="6" t="s">
        <v>103</v>
      </c>
      <c r="E140" s="6" t="s">
        <v>96</v>
      </c>
      <c r="F140" s="17">
        <v>27</v>
      </c>
      <c r="H140" s="9">
        <f t="shared" si="45"/>
        <v>134</v>
      </c>
      <c r="I140" s="110">
        <f t="shared" si="74"/>
        <v>0.73626373626373631</v>
      </c>
      <c r="J140" s="9">
        <f t="shared" si="46"/>
        <v>46</v>
      </c>
      <c r="K140" s="111">
        <f t="shared" si="75"/>
        <v>0.25274725274725274</v>
      </c>
    </row>
    <row r="141" spans="2:11" ht="15.75" customHeight="1">
      <c r="B141" s="42">
        <v>136</v>
      </c>
      <c r="C141" s="50">
        <f t="shared" ref="C141" si="78">IF(F141=F140,C140,C140+1)</f>
        <v>68</v>
      </c>
      <c r="D141" s="19" t="s">
        <v>11</v>
      </c>
      <c r="E141" s="6" t="s">
        <v>41</v>
      </c>
      <c r="F141" s="17">
        <v>27</v>
      </c>
      <c r="H141" s="9">
        <f t="shared" si="45"/>
        <v>134</v>
      </c>
      <c r="I141" s="110">
        <f t="shared" si="74"/>
        <v>0.73626373626373631</v>
      </c>
      <c r="J141" s="9">
        <f t="shared" si="46"/>
        <v>46</v>
      </c>
      <c r="K141" s="111">
        <f t="shared" si="75"/>
        <v>0.25274725274725274</v>
      </c>
    </row>
    <row r="142" spans="2:11" ht="15.75" customHeight="1">
      <c r="B142" s="42">
        <v>137</v>
      </c>
      <c r="C142" s="50">
        <v>69</v>
      </c>
      <c r="D142" s="6" t="s">
        <v>412</v>
      </c>
      <c r="E142" s="6" t="s">
        <v>383</v>
      </c>
      <c r="F142" s="17">
        <v>27</v>
      </c>
      <c r="H142" s="9">
        <f t="shared" si="45"/>
        <v>136</v>
      </c>
      <c r="I142" s="110">
        <f t="shared" si="74"/>
        <v>0.74725274725274726</v>
      </c>
      <c r="J142" s="9">
        <f t="shared" si="46"/>
        <v>44</v>
      </c>
      <c r="K142" s="111">
        <f t="shared" si="75"/>
        <v>0.24175824175824176</v>
      </c>
    </row>
    <row r="143" spans="2:11" ht="15.75" customHeight="1">
      <c r="B143" s="42">
        <v>138</v>
      </c>
      <c r="C143" s="50">
        <f t="shared" ref="C143" si="79">IF(F143=F142,C142,C142+1)</f>
        <v>69</v>
      </c>
      <c r="D143" s="13" t="s">
        <v>531</v>
      </c>
      <c r="E143" s="13" t="s">
        <v>509</v>
      </c>
      <c r="F143" s="14">
        <v>27</v>
      </c>
      <c r="H143" s="9">
        <f t="shared" si="45"/>
        <v>136</v>
      </c>
      <c r="I143" s="110">
        <f t="shared" si="74"/>
        <v>0.74725274725274726</v>
      </c>
      <c r="J143" s="9">
        <f t="shared" si="46"/>
        <v>44</v>
      </c>
      <c r="K143" s="111">
        <f t="shared" si="75"/>
        <v>0.24175824175824176</v>
      </c>
    </row>
    <row r="144" spans="2:11" ht="15.75" customHeight="1">
      <c r="B144" s="42">
        <v>139</v>
      </c>
      <c r="C144" s="50">
        <v>70</v>
      </c>
      <c r="D144" s="8" t="s">
        <v>647</v>
      </c>
      <c r="E144" s="8" t="s">
        <v>81</v>
      </c>
      <c r="F144" s="9">
        <v>27</v>
      </c>
      <c r="H144" s="9">
        <f t="shared" si="45"/>
        <v>138</v>
      </c>
      <c r="I144" s="110">
        <f t="shared" si="74"/>
        <v>0.75824175824175821</v>
      </c>
      <c r="J144" s="9">
        <f t="shared" si="46"/>
        <v>42</v>
      </c>
      <c r="K144" s="111">
        <f t="shared" si="75"/>
        <v>0.23076923076923078</v>
      </c>
    </row>
    <row r="145" spans="2:11" ht="15.75" customHeight="1">
      <c r="B145" s="42">
        <v>140</v>
      </c>
      <c r="C145" s="50">
        <f t="shared" ref="C145" si="80">IF(F145=F144,C144,C144+1)</f>
        <v>70</v>
      </c>
      <c r="D145" s="8" t="s">
        <v>648</v>
      </c>
      <c r="E145" s="8" t="s">
        <v>81</v>
      </c>
      <c r="F145" s="9">
        <v>27</v>
      </c>
      <c r="H145" s="9">
        <f t="shared" ref="H145:H187" si="81">MATCH(C145-1,$C$6:$C$187,1)</f>
        <v>138</v>
      </c>
      <c r="I145" s="110">
        <f t="shared" si="74"/>
        <v>0.75824175824175821</v>
      </c>
      <c r="J145" s="9">
        <f t="shared" ref="J145:J184" si="82">183-MATCH(C145+1,$C$6:$C$188,0)</f>
        <v>42</v>
      </c>
      <c r="K145" s="111">
        <f t="shared" si="75"/>
        <v>0.23076923076923078</v>
      </c>
    </row>
    <row r="146" spans="2:11" ht="15.75" customHeight="1">
      <c r="B146" s="42">
        <v>141</v>
      </c>
      <c r="C146" s="50">
        <v>71</v>
      </c>
      <c r="D146" s="8" t="s">
        <v>649</v>
      </c>
      <c r="E146" s="8" t="s">
        <v>81</v>
      </c>
      <c r="F146" s="9">
        <v>27</v>
      </c>
      <c r="H146" s="9">
        <f t="shared" si="81"/>
        <v>140</v>
      </c>
      <c r="I146" s="110">
        <f t="shared" si="74"/>
        <v>0.76923076923076927</v>
      </c>
      <c r="J146" s="9">
        <f t="shared" si="82"/>
        <v>40</v>
      </c>
      <c r="K146" s="111">
        <f t="shared" si="75"/>
        <v>0.21978021978021978</v>
      </c>
    </row>
    <row r="147" spans="2:11" ht="15.75" customHeight="1">
      <c r="B147" s="42">
        <v>142</v>
      </c>
      <c r="C147" s="50">
        <f t="shared" ref="C147" si="83">IF(F147=F146,C146,C146+1)</f>
        <v>71</v>
      </c>
      <c r="D147" s="8" t="s">
        <v>650</v>
      </c>
      <c r="E147" s="8" t="s">
        <v>81</v>
      </c>
      <c r="F147" s="9">
        <v>27</v>
      </c>
      <c r="H147" s="9">
        <f t="shared" si="81"/>
        <v>140</v>
      </c>
      <c r="I147" s="110">
        <f t="shared" si="74"/>
        <v>0.76923076923076927</v>
      </c>
      <c r="J147" s="9">
        <f t="shared" si="82"/>
        <v>40</v>
      </c>
      <c r="K147" s="111">
        <f t="shared" si="75"/>
        <v>0.21978021978021978</v>
      </c>
    </row>
    <row r="148" spans="2:11" ht="15.75" customHeight="1">
      <c r="B148" s="42">
        <v>143</v>
      </c>
      <c r="C148" s="50">
        <v>72</v>
      </c>
      <c r="D148" s="6" t="s">
        <v>104</v>
      </c>
      <c r="E148" s="6" t="s">
        <v>96</v>
      </c>
      <c r="F148" s="17">
        <v>26</v>
      </c>
      <c r="H148" s="9">
        <f t="shared" si="81"/>
        <v>142</v>
      </c>
      <c r="I148" s="110">
        <f t="shared" si="74"/>
        <v>0.78021978021978022</v>
      </c>
      <c r="J148" s="9">
        <f t="shared" si="82"/>
        <v>38</v>
      </c>
      <c r="K148" s="111">
        <f t="shared" si="75"/>
        <v>0.2087912087912088</v>
      </c>
    </row>
    <row r="149" spans="2:11" ht="15.75" customHeight="1">
      <c r="B149" s="42">
        <v>144</v>
      </c>
      <c r="C149" s="50">
        <f t="shared" ref="C149" si="84">IF(F149=F148,C148,C148+1)</f>
        <v>72</v>
      </c>
      <c r="D149" s="18" t="s">
        <v>176</v>
      </c>
      <c r="E149" s="6" t="s">
        <v>151</v>
      </c>
      <c r="F149" s="17">
        <v>26</v>
      </c>
      <c r="H149" s="9">
        <f t="shared" si="81"/>
        <v>142</v>
      </c>
      <c r="I149" s="110">
        <f t="shared" si="74"/>
        <v>0.78021978021978022</v>
      </c>
      <c r="J149" s="9">
        <f t="shared" si="82"/>
        <v>38</v>
      </c>
      <c r="K149" s="111">
        <f t="shared" si="75"/>
        <v>0.2087912087912088</v>
      </c>
    </row>
    <row r="150" spans="2:11" ht="15.75" customHeight="1">
      <c r="B150" s="42">
        <v>145</v>
      </c>
      <c r="C150" s="50">
        <v>73</v>
      </c>
      <c r="D150" s="6" t="s">
        <v>299</v>
      </c>
      <c r="E150" s="6" t="s">
        <v>84</v>
      </c>
      <c r="F150" s="17">
        <v>26</v>
      </c>
      <c r="H150" s="9">
        <f t="shared" si="81"/>
        <v>144</v>
      </c>
      <c r="I150" s="110">
        <f t="shared" si="74"/>
        <v>0.79120879120879117</v>
      </c>
      <c r="J150" s="9">
        <f t="shared" si="82"/>
        <v>36</v>
      </c>
      <c r="K150" s="111">
        <f t="shared" si="75"/>
        <v>0.19780219780219779</v>
      </c>
    </row>
    <row r="151" spans="2:11" ht="15.75" customHeight="1">
      <c r="B151" s="42">
        <v>146</v>
      </c>
      <c r="C151" s="50">
        <f t="shared" ref="C151" si="85">IF(F151=F150,C150,C150+1)</f>
        <v>73</v>
      </c>
      <c r="D151" s="13" t="s">
        <v>532</v>
      </c>
      <c r="E151" s="13" t="s">
        <v>509</v>
      </c>
      <c r="F151" s="14">
        <v>26</v>
      </c>
      <c r="H151" s="9">
        <f t="shared" si="81"/>
        <v>144</v>
      </c>
      <c r="I151" s="110">
        <f t="shared" si="74"/>
        <v>0.79120879120879117</v>
      </c>
      <c r="J151" s="9">
        <f t="shared" si="82"/>
        <v>36</v>
      </c>
      <c r="K151" s="111">
        <f t="shared" si="75"/>
        <v>0.19780219780219779</v>
      </c>
    </row>
    <row r="152" spans="2:11" ht="15.75" customHeight="1">
      <c r="B152" s="42">
        <v>147</v>
      </c>
      <c r="C152" s="50">
        <v>74</v>
      </c>
      <c r="D152" s="8" t="s">
        <v>651</v>
      </c>
      <c r="E152" s="8" t="s">
        <v>81</v>
      </c>
      <c r="F152" s="9">
        <v>26</v>
      </c>
      <c r="H152" s="9">
        <f t="shared" si="81"/>
        <v>146</v>
      </c>
      <c r="I152" s="110">
        <f t="shared" si="74"/>
        <v>0.80219780219780223</v>
      </c>
      <c r="J152" s="9">
        <f t="shared" si="82"/>
        <v>35</v>
      </c>
      <c r="K152" s="111">
        <f t="shared" si="75"/>
        <v>0.19230769230769232</v>
      </c>
    </row>
    <row r="153" spans="2:11" ht="15.75" customHeight="1">
      <c r="B153" s="42">
        <v>148</v>
      </c>
      <c r="C153" s="50">
        <f t="shared" ref="C153" si="86">IF(F153=F152,C152,C152+1)</f>
        <v>75</v>
      </c>
      <c r="D153" s="6" t="s">
        <v>105</v>
      </c>
      <c r="E153" s="6" t="s">
        <v>96</v>
      </c>
      <c r="F153" s="17">
        <v>25</v>
      </c>
      <c r="H153" s="9">
        <f t="shared" si="81"/>
        <v>147</v>
      </c>
      <c r="I153" s="110">
        <f t="shared" si="74"/>
        <v>0.80769230769230771</v>
      </c>
      <c r="J153" s="9">
        <f t="shared" si="82"/>
        <v>32</v>
      </c>
      <c r="K153" s="111">
        <f t="shared" si="75"/>
        <v>0.17582417582417584</v>
      </c>
    </row>
    <row r="154" spans="2:11" ht="15.75" customHeight="1">
      <c r="B154" s="42">
        <v>149</v>
      </c>
      <c r="C154" s="50">
        <v>75</v>
      </c>
      <c r="D154" s="6" t="s">
        <v>413</v>
      </c>
      <c r="E154" s="6" t="s">
        <v>383</v>
      </c>
      <c r="F154" s="17">
        <v>25</v>
      </c>
      <c r="H154" s="9">
        <f t="shared" si="81"/>
        <v>147</v>
      </c>
      <c r="I154" s="110">
        <f t="shared" si="74"/>
        <v>0.80769230769230771</v>
      </c>
      <c r="J154" s="9">
        <f t="shared" si="82"/>
        <v>32</v>
      </c>
      <c r="K154" s="111">
        <f t="shared" si="75"/>
        <v>0.17582417582417584</v>
      </c>
    </row>
    <row r="155" spans="2:11" ht="15.75" customHeight="1">
      <c r="B155" s="42">
        <v>150</v>
      </c>
      <c r="C155" s="50">
        <f t="shared" ref="C155" si="87">IF(F155=F154,C154,C154+1)</f>
        <v>75</v>
      </c>
      <c r="D155" s="8" t="s">
        <v>652</v>
      </c>
      <c r="E155" s="8" t="s">
        <v>81</v>
      </c>
      <c r="F155" s="9">
        <v>25</v>
      </c>
      <c r="H155" s="9">
        <f t="shared" si="81"/>
        <v>147</v>
      </c>
      <c r="I155" s="110">
        <f t="shared" si="74"/>
        <v>0.80769230769230771</v>
      </c>
      <c r="J155" s="9">
        <f t="shared" si="82"/>
        <v>32</v>
      </c>
      <c r="K155" s="111">
        <f t="shared" si="75"/>
        <v>0.17582417582417584</v>
      </c>
    </row>
    <row r="156" spans="2:11" ht="15.75" customHeight="1">
      <c r="B156" s="42">
        <v>151</v>
      </c>
      <c r="C156" s="50">
        <v>76</v>
      </c>
      <c r="D156" s="18" t="s">
        <v>177</v>
      </c>
      <c r="E156" s="6" t="s">
        <v>151</v>
      </c>
      <c r="F156" s="17">
        <v>24</v>
      </c>
      <c r="H156" s="9">
        <f t="shared" si="81"/>
        <v>150</v>
      </c>
      <c r="I156" s="110">
        <f t="shared" si="74"/>
        <v>0.82417582417582413</v>
      </c>
      <c r="J156" s="9">
        <f t="shared" si="82"/>
        <v>30</v>
      </c>
      <c r="K156" s="111">
        <f t="shared" si="75"/>
        <v>0.16483516483516483</v>
      </c>
    </row>
    <row r="157" spans="2:11" ht="15.75" customHeight="1">
      <c r="B157" s="42">
        <v>152</v>
      </c>
      <c r="C157" s="50">
        <f t="shared" ref="C157" si="88">IF(F157=F156,C156,C156+1)</f>
        <v>76</v>
      </c>
      <c r="D157" s="18" t="s">
        <v>178</v>
      </c>
      <c r="E157" s="6" t="s">
        <v>151</v>
      </c>
      <c r="F157" s="17">
        <v>24</v>
      </c>
      <c r="H157" s="9">
        <f t="shared" si="81"/>
        <v>150</v>
      </c>
      <c r="I157" s="110">
        <f t="shared" si="74"/>
        <v>0.82417582417582413</v>
      </c>
      <c r="J157" s="9">
        <f t="shared" si="82"/>
        <v>30</v>
      </c>
      <c r="K157" s="111">
        <f t="shared" si="75"/>
        <v>0.16483516483516483</v>
      </c>
    </row>
    <row r="158" spans="2:11" ht="15.75" customHeight="1">
      <c r="B158" s="42">
        <v>153</v>
      </c>
      <c r="C158" s="50">
        <v>77</v>
      </c>
      <c r="D158" s="5" t="s">
        <v>347</v>
      </c>
      <c r="E158" s="5" t="s">
        <v>94</v>
      </c>
      <c r="F158" s="15">
        <v>24</v>
      </c>
      <c r="H158" s="9">
        <f t="shared" si="81"/>
        <v>152</v>
      </c>
      <c r="I158" s="110">
        <f t="shared" si="74"/>
        <v>0.8351648351648352</v>
      </c>
      <c r="J158" s="9">
        <f t="shared" si="82"/>
        <v>28</v>
      </c>
      <c r="K158" s="111">
        <f t="shared" si="75"/>
        <v>0.15384615384615385</v>
      </c>
    </row>
    <row r="159" spans="2:11" ht="15.75" customHeight="1">
      <c r="B159" s="42">
        <v>154</v>
      </c>
      <c r="C159" s="50">
        <f t="shared" ref="C159" si="89">IF(F159=F158,C158,C158+1)</f>
        <v>77</v>
      </c>
      <c r="D159" s="19" t="s">
        <v>12</v>
      </c>
      <c r="E159" s="6" t="s">
        <v>41</v>
      </c>
      <c r="F159" s="17">
        <v>24</v>
      </c>
      <c r="H159" s="9">
        <f t="shared" si="81"/>
        <v>152</v>
      </c>
      <c r="I159" s="110">
        <f t="shared" si="74"/>
        <v>0.8351648351648352</v>
      </c>
      <c r="J159" s="9">
        <f t="shared" si="82"/>
        <v>28</v>
      </c>
      <c r="K159" s="111">
        <f t="shared" si="75"/>
        <v>0.15384615384615385</v>
      </c>
    </row>
    <row r="160" spans="2:11" ht="15.75" customHeight="1">
      <c r="B160" s="42">
        <v>155</v>
      </c>
      <c r="C160" s="50">
        <v>78</v>
      </c>
      <c r="D160" s="6" t="s">
        <v>414</v>
      </c>
      <c r="E160" s="6" t="s">
        <v>383</v>
      </c>
      <c r="F160" s="17">
        <v>24</v>
      </c>
      <c r="H160" s="9">
        <f t="shared" si="81"/>
        <v>154</v>
      </c>
      <c r="I160" s="110">
        <f t="shared" si="74"/>
        <v>0.84615384615384615</v>
      </c>
      <c r="J160" s="9">
        <f t="shared" si="82"/>
        <v>26</v>
      </c>
      <c r="K160" s="111">
        <f t="shared" si="75"/>
        <v>0.14285714285714285</v>
      </c>
    </row>
    <row r="161" spans="2:11" ht="15.75" customHeight="1">
      <c r="B161" s="42">
        <v>156</v>
      </c>
      <c r="C161" s="50">
        <f t="shared" ref="C161" si="90">IF(F161=F160,C160,C160+1)</f>
        <v>78</v>
      </c>
      <c r="D161" s="6" t="s">
        <v>415</v>
      </c>
      <c r="E161" s="6" t="s">
        <v>383</v>
      </c>
      <c r="F161" s="17">
        <v>24</v>
      </c>
      <c r="H161" s="9">
        <f t="shared" si="81"/>
        <v>154</v>
      </c>
      <c r="I161" s="110">
        <f t="shared" si="74"/>
        <v>0.84615384615384615</v>
      </c>
      <c r="J161" s="9">
        <f t="shared" si="82"/>
        <v>26</v>
      </c>
      <c r="K161" s="111">
        <f t="shared" si="75"/>
        <v>0.14285714285714285</v>
      </c>
    </row>
    <row r="162" spans="2:11" ht="15.75" customHeight="1">
      <c r="B162" s="42">
        <v>157</v>
      </c>
      <c r="C162" s="50">
        <v>79</v>
      </c>
      <c r="D162" s="8" t="s">
        <v>533</v>
      </c>
      <c r="E162" s="8" t="s">
        <v>509</v>
      </c>
      <c r="F162" s="9">
        <v>24</v>
      </c>
      <c r="H162" s="9">
        <f t="shared" si="81"/>
        <v>156</v>
      </c>
      <c r="I162" s="110">
        <f t="shared" si="74"/>
        <v>0.8571428571428571</v>
      </c>
      <c r="J162" s="9">
        <f t="shared" si="82"/>
        <v>24</v>
      </c>
      <c r="K162" s="111">
        <f t="shared" si="75"/>
        <v>0.13186813186813187</v>
      </c>
    </row>
    <row r="163" spans="2:11" ht="15.75" customHeight="1">
      <c r="B163" s="42">
        <v>158</v>
      </c>
      <c r="C163" s="50">
        <f t="shared" ref="C163" si="91">IF(F163=F162,C162,C162+1)</f>
        <v>79</v>
      </c>
      <c r="D163" s="8" t="s">
        <v>546</v>
      </c>
      <c r="E163" s="8" t="s">
        <v>539</v>
      </c>
      <c r="F163" s="9">
        <v>24</v>
      </c>
      <c r="H163" s="9">
        <f t="shared" si="81"/>
        <v>156</v>
      </c>
      <c r="I163" s="110">
        <f t="shared" si="74"/>
        <v>0.8571428571428571</v>
      </c>
      <c r="J163" s="9">
        <f t="shared" si="82"/>
        <v>24</v>
      </c>
      <c r="K163" s="111">
        <f t="shared" si="75"/>
        <v>0.13186813186813187</v>
      </c>
    </row>
    <row r="164" spans="2:11" ht="15.75" customHeight="1">
      <c r="B164" s="42">
        <v>159</v>
      </c>
      <c r="C164" s="50">
        <v>80</v>
      </c>
      <c r="D164" s="8" t="s">
        <v>547</v>
      </c>
      <c r="E164" s="8" t="s">
        <v>539</v>
      </c>
      <c r="F164" s="9">
        <v>24</v>
      </c>
      <c r="H164" s="9">
        <f t="shared" si="81"/>
        <v>158</v>
      </c>
      <c r="I164" s="110">
        <f t="shared" si="74"/>
        <v>0.86813186813186816</v>
      </c>
      <c r="J164" s="9">
        <f t="shared" si="82"/>
        <v>22</v>
      </c>
      <c r="K164" s="111">
        <f t="shared" si="75"/>
        <v>0.12087912087912088</v>
      </c>
    </row>
    <row r="165" spans="2:11" ht="15.75" customHeight="1">
      <c r="B165" s="42">
        <v>160</v>
      </c>
      <c r="C165" s="50">
        <f t="shared" ref="C165" si="92">IF(F165=F164,C164,C164+1)</f>
        <v>80</v>
      </c>
      <c r="D165" s="8" t="s">
        <v>587</v>
      </c>
      <c r="E165" s="8" t="s">
        <v>93</v>
      </c>
      <c r="F165" s="9">
        <v>24</v>
      </c>
      <c r="H165" s="9">
        <f t="shared" si="81"/>
        <v>158</v>
      </c>
      <c r="I165" s="110">
        <f t="shared" si="74"/>
        <v>0.86813186813186816</v>
      </c>
      <c r="J165" s="9">
        <f t="shared" si="82"/>
        <v>22</v>
      </c>
      <c r="K165" s="111">
        <f t="shared" si="75"/>
        <v>0.12087912087912088</v>
      </c>
    </row>
    <row r="166" spans="2:11" ht="15.75" customHeight="1">
      <c r="B166" s="42">
        <v>161</v>
      </c>
      <c r="C166" s="50">
        <v>81</v>
      </c>
      <c r="D166" s="8" t="s">
        <v>653</v>
      </c>
      <c r="E166" s="8" t="s">
        <v>81</v>
      </c>
      <c r="F166" s="9">
        <v>24</v>
      </c>
      <c r="H166" s="9">
        <f t="shared" si="81"/>
        <v>160</v>
      </c>
      <c r="I166" s="110">
        <f t="shared" si="74"/>
        <v>0.87912087912087911</v>
      </c>
      <c r="J166" s="9">
        <f t="shared" si="82"/>
        <v>21</v>
      </c>
      <c r="K166" s="111">
        <f t="shared" si="75"/>
        <v>0.11538461538461539</v>
      </c>
    </row>
    <row r="167" spans="2:11" ht="15.75" customHeight="1">
      <c r="B167" s="42">
        <v>162</v>
      </c>
      <c r="C167" s="50">
        <f t="shared" ref="C167" si="93">IF(F167=F166,C166,C166+1)</f>
        <v>82</v>
      </c>
      <c r="D167" s="19" t="s">
        <v>60</v>
      </c>
      <c r="E167" s="19" t="s">
        <v>53</v>
      </c>
      <c r="F167" s="17">
        <v>23</v>
      </c>
      <c r="H167" s="9">
        <f t="shared" si="81"/>
        <v>161</v>
      </c>
      <c r="I167" s="110">
        <f t="shared" si="74"/>
        <v>0.88461538461538458</v>
      </c>
      <c r="J167" s="9">
        <f t="shared" si="82"/>
        <v>18</v>
      </c>
      <c r="K167" s="111">
        <f t="shared" si="75"/>
        <v>9.8901098901098897E-2</v>
      </c>
    </row>
    <row r="168" spans="2:11" ht="15.75" customHeight="1">
      <c r="B168" s="42">
        <v>163</v>
      </c>
      <c r="C168" s="50">
        <v>82</v>
      </c>
      <c r="D168" s="6" t="s">
        <v>106</v>
      </c>
      <c r="E168" s="6" t="s">
        <v>96</v>
      </c>
      <c r="F168" s="17">
        <v>23</v>
      </c>
      <c r="H168" s="9">
        <f t="shared" si="81"/>
        <v>161</v>
      </c>
      <c r="I168" s="110">
        <f t="shared" si="74"/>
        <v>0.88461538461538458</v>
      </c>
      <c r="J168" s="9">
        <f t="shared" si="82"/>
        <v>18</v>
      </c>
      <c r="K168" s="111">
        <f t="shared" si="75"/>
        <v>9.8901098901098897E-2</v>
      </c>
    </row>
    <row r="169" spans="2:11" ht="15.75" customHeight="1">
      <c r="B169" s="42">
        <v>164</v>
      </c>
      <c r="C169" s="50">
        <f t="shared" ref="C169" si="94">IF(F169=F168,C168,C168+1)</f>
        <v>82</v>
      </c>
      <c r="D169" s="18" t="s">
        <v>179</v>
      </c>
      <c r="E169" s="6" t="s">
        <v>151</v>
      </c>
      <c r="F169" s="17">
        <v>23</v>
      </c>
      <c r="H169" s="9">
        <f t="shared" si="81"/>
        <v>161</v>
      </c>
      <c r="I169" s="110">
        <f t="shared" si="74"/>
        <v>0.88461538461538458</v>
      </c>
      <c r="J169" s="9">
        <f t="shared" si="82"/>
        <v>18</v>
      </c>
      <c r="K169" s="111">
        <f t="shared" si="75"/>
        <v>9.8901098901098897E-2</v>
      </c>
    </row>
    <row r="170" spans="2:11" ht="15.75" customHeight="1">
      <c r="B170" s="42">
        <v>165</v>
      </c>
      <c r="C170" s="50">
        <v>83</v>
      </c>
      <c r="D170" s="6" t="s">
        <v>107</v>
      </c>
      <c r="E170" s="6" t="s">
        <v>96</v>
      </c>
      <c r="F170" s="17">
        <v>22</v>
      </c>
      <c r="H170" s="9">
        <f t="shared" si="81"/>
        <v>164</v>
      </c>
      <c r="I170" s="110">
        <f t="shared" si="74"/>
        <v>0.90109890109890112</v>
      </c>
      <c r="J170" s="9">
        <f t="shared" si="82"/>
        <v>16</v>
      </c>
      <c r="K170" s="111">
        <f t="shared" si="75"/>
        <v>8.7912087912087919E-2</v>
      </c>
    </row>
    <row r="171" spans="2:11" ht="15.75" customHeight="1">
      <c r="B171" s="42">
        <v>166</v>
      </c>
      <c r="C171" s="50">
        <f t="shared" ref="C171" si="95">IF(F171=F170,C170,C170+1)</f>
        <v>83</v>
      </c>
      <c r="D171" s="18" t="s">
        <v>180</v>
      </c>
      <c r="E171" s="6" t="s">
        <v>151</v>
      </c>
      <c r="F171" s="17">
        <v>22</v>
      </c>
      <c r="H171" s="9">
        <f t="shared" si="81"/>
        <v>164</v>
      </c>
      <c r="I171" s="110">
        <f t="shared" si="74"/>
        <v>0.90109890109890112</v>
      </c>
      <c r="J171" s="9">
        <f t="shared" si="82"/>
        <v>16</v>
      </c>
      <c r="K171" s="111">
        <f t="shared" si="75"/>
        <v>8.7912087912087919E-2</v>
      </c>
    </row>
    <row r="172" spans="2:11" ht="15.75" customHeight="1">
      <c r="B172" s="42">
        <v>167</v>
      </c>
      <c r="C172" s="50">
        <v>84</v>
      </c>
      <c r="D172" s="8" t="s">
        <v>654</v>
      </c>
      <c r="E172" s="8" t="s">
        <v>81</v>
      </c>
      <c r="F172" s="9">
        <v>22</v>
      </c>
      <c r="H172" s="9">
        <f t="shared" si="81"/>
        <v>166</v>
      </c>
      <c r="I172" s="110">
        <f t="shared" si="74"/>
        <v>0.91208791208791207</v>
      </c>
      <c r="J172" s="9">
        <f t="shared" si="82"/>
        <v>15</v>
      </c>
      <c r="K172" s="111">
        <f t="shared" si="75"/>
        <v>8.2417582417582416E-2</v>
      </c>
    </row>
    <row r="173" spans="2:11" ht="15.75" customHeight="1">
      <c r="B173" s="42">
        <v>168</v>
      </c>
      <c r="C173" s="50">
        <f t="shared" ref="C173" si="96">IF(F173=F172,C172,C172+1)</f>
        <v>85</v>
      </c>
      <c r="D173" s="19" t="s">
        <v>13</v>
      </c>
      <c r="E173" s="6" t="s">
        <v>41</v>
      </c>
      <c r="F173" s="17">
        <v>21</v>
      </c>
      <c r="H173" s="9">
        <f t="shared" si="81"/>
        <v>167</v>
      </c>
      <c r="I173" s="110">
        <f t="shared" si="74"/>
        <v>0.91758241758241754</v>
      </c>
      <c r="J173" s="9">
        <f t="shared" si="82"/>
        <v>12</v>
      </c>
      <c r="K173" s="111">
        <f t="shared" si="75"/>
        <v>6.5934065934065936E-2</v>
      </c>
    </row>
    <row r="174" spans="2:11" ht="15.75" customHeight="1">
      <c r="B174" s="42">
        <v>169</v>
      </c>
      <c r="C174" s="50">
        <v>85</v>
      </c>
      <c r="D174" s="6" t="s">
        <v>108</v>
      </c>
      <c r="E174" s="6" t="s">
        <v>96</v>
      </c>
      <c r="F174" s="17">
        <v>20</v>
      </c>
      <c r="H174" s="9">
        <f t="shared" si="81"/>
        <v>167</v>
      </c>
      <c r="I174" s="110">
        <f t="shared" si="74"/>
        <v>0.91758241758241754</v>
      </c>
      <c r="J174" s="9">
        <f t="shared" si="82"/>
        <v>12</v>
      </c>
      <c r="K174" s="111">
        <f t="shared" si="75"/>
        <v>6.5934065934065936E-2</v>
      </c>
    </row>
    <row r="175" spans="2:11" ht="15.75" customHeight="1">
      <c r="B175" s="42">
        <v>170</v>
      </c>
      <c r="C175" s="50">
        <f t="shared" ref="C175" si="97">IF(F175=F174,C174,C174+1)</f>
        <v>85</v>
      </c>
      <c r="D175" s="19" t="s">
        <v>14</v>
      </c>
      <c r="E175" s="6" t="s">
        <v>41</v>
      </c>
      <c r="F175" s="17">
        <v>20</v>
      </c>
      <c r="H175" s="9">
        <f t="shared" si="81"/>
        <v>167</v>
      </c>
      <c r="I175" s="110">
        <f t="shared" si="74"/>
        <v>0.91758241758241754</v>
      </c>
      <c r="J175" s="9">
        <f t="shared" si="82"/>
        <v>12</v>
      </c>
      <c r="K175" s="111">
        <f t="shared" si="75"/>
        <v>6.5934065934065936E-2</v>
      </c>
    </row>
    <row r="176" spans="2:11" ht="15.75" customHeight="1">
      <c r="B176" s="42">
        <v>171</v>
      </c>
      <c r="C176" s="50">
        <v>86</v>
      </c>
      <c r="D176" s="6" t="s">
        <v>507</v>
      </c>
      <c r="E176" s="6" t="s">
        <v>494</v>
      </c>
      <c r="F176" s="17">
        <v>20</v>
      </c>
      <c r="H176" s="9">
        <f t="shared" si="81"/>
        <v>170</v>
      </c>
      <c r="I176" s="110">
        <f t="shared" si="74"/>
        <v>0.93406593406593408</v>
      </c>
      <c r="J176" s="9">
        <f t="shared" si="82"/>
        <v>10</v>
      </c>
      <c r="K176" s="111">
        <f t="shared" si="75"/>
        <v>5.4945054945054944E-2</v>
      </c>
    </row>
    <row r="177" spans="2:11" ht="15.75" customHeight="1">
      <c r="B177" s="42">
        <v>172</v>
      </c>
      <c r="C177" s="50">
        <f t="shared" ref="C177" si="98">IF(F177=F176,C176,C176+1)</f>
        <v>86</v>
      </c>
      <c r="D177" s="8" t="s">
        <v>548</v>
      </c>
      <c r="E177" s="8" t="s">
        <v>539</v>
      </c>
      <c r="F177" s="9">
        <v>20</v>
      </c>
      <c r="H177" s="9">
        <f t="shared" si="81"/>
        <v>170</v>
      </c>
      <c r="I177" s="110">
        <f t="shared" si="74"/>
        <v>0.93406593406593408</v>
      </c>
      <c r="J177" s="9">
        <f t="shared" si="82"/>
        <v>10</v>
      </c>
      <c r="K177" s="111">
        <f t="shared" si="75"/>
        <v>5.4945054945054944E-2</v>
      </c>
    </row>
    <row r="178" spans="2:11" ht="15.75" customHeight="1">
      <c r="B178" s="42">
        <v>173</v>
      </c>
      <c r="C178" s="50">
        <v>87</v>
      </c>
      <c r="D178" s="18" t="s">
        <v>181</v>
      </c>
      <c r="E178" s="6" t="s">
        <v>151</v>
      </c>
      <c r="F178" s="17">
        <v>19</v>
      </c>
      <c r="H178" s="9">
        <f t="shared" si="81"/>
        <v>172</v>
      </c>
      <c r="I178" s="110">
        <f t="shared" si="74"/>
        <v>0.94505494505494503</v>
      </c>
      <c r="J178" s="9">
        <f t="shared" si="82"/>
        <v>9</v>
      </c>
      <c r="K178" s="111">
        <f t="shared" si="75"/>
        <v>4.9450549450549448E-2</v>
      </c>
    </row>
    <row r="179" spans="2:11" ht="15.75" customHeight="1">
      <c r="B179" s="42">
        <v>174</v>
      </c>
      <c r="C179" s="50">
        <f t="shared" ref="C179" si="99">IF(F179=F178,C178,C178+1)</f>
        <v>88</v>
      </c>
      <c r="D179" s="18" t="s">
        <v>182</v>
      </c>
      <c r="E179" s="6" t="s">
        <v>151</v>
      </c>
      <c r="F179" s="17">
        <v>18</v>
      </c>
      <c r="H179" s="9">
        <f t="shared" si="81"/>
        <v>173</v>
      </c>
      <c r="I179" s="110">
        <f t="shared" si="74"/>
        <v>0.9505494505494505</v>
      </c>
      <c r="J179" s="9">
        <f t="shared" si="82"/>
        <v>6</v>
      </c>
      <c r="K179" s="111">
        <f t="shared" si="75"/>
        <v>3.2967032967032968E-2</v>
      </c>
    </row>
    <row r="180" spans="2:11" ht="15.75" customHeight="1">
      <c r="B180" s="42">
        <v>175</v>
      </c>
      <c r="C180" s="50">
        <v>88</v>
      </c>
      <c r="D180" s="18" t="s">
        <v>183</v>
      </c>
      <c r="E180" s="6" t="s">
        <v>151</v>
      </c>
      <c r="F180" s="17">
        <v>17</v>
      </c>
      <c r="H180" s="9">
        <f t="shared" si="81"/>
        <v>173</v>
      </c>
      <c r="I180" s="110">
        <f t="shared" si="74"/>
        <v>0.9505494505494505</v>
      </c>
      <c r="J180" s="9">
        <f t="shared" si="82"/>
        <v>6</v>
      </c>
      <c r="K180" s="111">
        <f t="shared" si="75"/>
        <v>3.2967032967032968E-2</v>
      </c>
    </row>
    <row r="181" spans="2:11" ht="15.75" customHeight="1">
      <c r="B181" s="42">
        <v>176</v>
      </c>
      <c r="C181" s="50">
        <f t="shared" ref="C181" si="100">IF(F181=F180,C180,C180+1)</f>
        <v>88</v>
      </c>
      <c r="D181" s="18" t="s">
        <v>184</v>
      </c>
      <c r="E181" s="6" t="s">
        <v>151</v>
      </c>
      <c r="F181" s="17">
        <v>17</v>
      </c>
      <c r="H181" s="9">
        <f t="shared" si="81"/>
        <v>173</v>
      </c>
      <c r="I181" s="110">
        <f t="shared" si="74"/>
        <v>0.9505494505494505</v>
      </c>
      <c r="J181" s="9">
        <f t="shared" si="82"/>
        <v>6</v>
      </c>
      <c r="K181" s="111">
        <f t="shared" si="75"/>
        <v>3.2967032967032968E-2</v>
      </c>
    </row>
    <row r="182" spans="2:11" ht="15.75" customHeight="1">
      <c r="B182" s="42">
        <v>177</v>
      </c>
      <c r="C182" s="50">
        <v>89</v>
      </c>
      <c r="D182" s="6" t="s">
        <v>416</v>
      </c>
      <c r="E182" s="6" t="s">
        <v>383</v>
      </c>
      <c r="F182" s="17">
        <v>17</v>
      </c>
      <c r="H182" s="9">
        <f t="shared" si="81"/>
        <v>176</v>
      </c>
      <c r="I182" s="110">
        <f t="shared" si="74"/>
        <v>0.96703296703296704</v>
      </c>
      <c r="J182" s="9">
        <f t="shared" si="82"/>
        <v>4</v>
      </c>
      <c r="K182" s="111">
        <f t="shared" si="75"/>
        <v>2.197802197802198E-2</v>
      </c>
    </row>
    <row r="183" spans="2:11" ht="15.75" customHeight="1">
      <c r="B183" s="42">
        <v>178</v>
      </c>
      <c r="C183" s="50">
        <f t="shared" ref="C183" si="101">IF(F183=F182,C182,C182+1)</f>
        <v>89</v>
      </c>
      <c r="D183" s="8" t="s">
        <v>593</v>
      </c>
      <c r="E183" s="8" t="s">
        <v>589</v>
      </c>
      <c r="F183" s="9">
        <v>17</v>
      </c>
      <c r="H183" s="9">
        <f t="shared" si="81"/>
        <v>176</v>
      </c>
      <c r="I183" s="110">
        <f t="shared" si="74"/>
        <v>0.96703296703296704</v>
      </c>
      <c r="J183" s="9">
        <f t="shared" si="82"/>
        <v>4</v>
      </c>
      <c r="K183" s="111">
        <f t="shared" si="75"/>
        <v>2.197802197802198E-2</v>
      </c>
    </row>
    <row r="184" spans="2:11" ht="15.75" customHeight="1">
      <c r="B184" s="42">
        <v>179</v>
      </c>
      <c r="C184" s="50">
        <v>90</v>
      </c>
      <c r="D184" s="8" t="s">
        <v>655</v>
      </c>
      <c r="E184" s="8" t="s">
        <v>81</v>
      </c>
      <c r="F184" s="9">
        <v>17</v>
      </c>
      <c r="H184" s="9">
        <f t="shared" si="81"/>
        <v>178</v>
      </c>
      <c r="I184" s="110">
        <f t="shared" si="74"/>
        <v>0.97802197802197799</v>
      </c>
      <c r="J184" s="9">
        <f t="shared" si="82"/>
        <v>3</v>
      </c>
      <c r="K184" s="111">
        <f t="shared" si="75"/>
        <v>1.6483516483516484E-2</v>
      </c>
    </row>
    <row r="185" spans="2:11" ht="15.75" customHeight="1">
      <c r="B185" s="42">
        <v>180</v>
      </c>
      <c r="C185" s="50">
        <f t="shared" ref="C185" si="102">IF(F185=F184,C184,C184+1)</f>
        <v>91</v>
      </c>
      <c r="D185" s="18" t="s">
        <v>185</v>
      </c>
      <c r="E185" s="6" t="s">
        <v>151</v>
      </c>
      <c r="F185" s="17">
        <v>16</v>
      </c>
      <c r="H185" s="9">
        <f t="shared" si="81"/>
        <v>179</v>
      </c>
      <c r="I185" s="110">
        <f t="shared" si="74"/>
        <v>0.98351648351648346</v>
      </c>
      <c r="J185" s="9">
        <v>0</v>
      </c>
      <c r="K185" s="111">
        <f t="shared" si="75"/>
        <v>0</v>
      </c>
    </row>
    <row r="186" spans="2:11" ht="15.75" customHeight="1">
      <c r="B186" s="42">
        <v>181</v>
      </c>
      <c r="C186" s="50">
        <v>91</v>
      </c>
      <c r="D186" s="18" t="s">
        <v>186</v>
      </c>
      <c r="E186" s="6" t="s">
        <v>151</v>
      </c>
      <c r="F186" s="17">
        <v>16</v>
      </c>
      <c r="H186" s="9">
        <f t="shared" si="81"/>
        <v>179</v>
      </c>
      <c r="I186" s="110">
        <f t="shared" si="74"/>
        <v>0.98351648351648346</v>
      </c>
      <c r="J186" s="9">
        <v>0</v>
      </c>
      <c r="K186" s="111">
        <f t="shared" si="75"/>
        <v>0</v>
      </c>
    </row>
    <row r="187" spans="2:11" ht="15.75" customHeight="1">
      <c r="B187" s="42">
        <v>182</v>
      </c>
      <c r="C187" s="50">
        <f t="shared" ref="C187" si="103">IF(F187=F186,C186,C186+1)</f>
        <v>91</v>
      </c>
      <c r="D187" s="8" t="s">
        <v>656</v>
      </c>
      <c r="E187" s="8" t="s">
        <v>81</v>
      </c>
      <c r="F187" s="9">
        <v>16</v>
      </c>
      <c r="H187" s="9">
        <f t="shared" si="81"/>
        <v>179</v>
      </c>
      <c r="I187" s="110">
        <f t="shared" si="74"/>
        <v>0.98351648351648346</v>
      </c>
      <c r="J187" s="9">
        <v>0</v>
      </c>
      <c r="K187" s="111">
        <f t="shared" si="75"/>
        <v>0</v>
      </c>
    </row>
    <row r="188" spans="2:11" ht="15.75" customHeight="1">
      <c r="B188" s="42"/>
      <c r="C188" s="10"/>
    </row>
    <row r="189" spans="2:11" ht="15.75" customHeight="1">
      <c r="B189" s="42"/>
      <c r="C189" s="10"/>
    </row>
    <row r="190" spans="2:11" ht="15.75" customHeight="1">
      <c r="B190" s="42"/>
      <c r="C190" s="10"/>
    </row>
    <row r="191" spans="2:11" ht="15.75" customHeight="1">
      <c r="B191" s="42"/>
      <c r="C191" s="10"/>
      <c r="E191" s="40" t="s">
        <v>659</v>
      </c>
      <c r="F191" s="33">
        <f>MAX(F6:F187)</f>
        <v>73</v>
      </c>
    </row>
    <row r="192" spans="2:11" ht="15.75" customHeight="1">
      <c r="B192" s="42"/>
      <c r="C192" s="10"/>
      <c r="E192" s="40" t="s">
        <v>661</v>
      </c>
      <c r="F192" s="33">
        <f>MIN(F6:F187)</f>
        <v>16</v>
      </c>
    </row>
    <row r="193" spans="2:6" ht="15.75" customHeight="1">
      <c r="B193" s="42"/>
      <c r="C193" s="10"/>
      <c r="E193" s="40" t="s">
        <v>662</v>
      </c>
      <c r="F193" s="33">
        <f>AVERAGE(F6:F187)</f>
        <v>35.197802197802197</v>
      </c>
    </row>
    <row r="194" spans="2:6" ht="15.75" customHeight="1">
      <c r="B194" s="42"/>
      <c r="C194" s="10"/>
      <c r="E194" s="40" t="s">
        <v>660</v>
      </c>
      <c r="F194" s="33">
        <f>MEDIAN(F6:F187)</f>
        <v>34</v>
      </c>
    </row>
    <row r="195" spans="2:6" ht="15.75" customHeight="1">
      <c r="B195" s="42"/>
      <c r="C195" s="10"/>
    </row>
    <row r="196" spans="2:6" ht="15.75" customHeight="1">
      <c r="B196" s="42"/>
      <c r="C196" s="10"/>
    </row>
    <row r="197" spans="2:6" ht="15.75" customHeight="1">
      <c r="B197" s="42"/>
      <c r="C197" s="10"/>
    </row>
    <row r="198" spans="2:6" ht="15.75" customHeight="1">
      <c r="B198" s="42"/>
      <c r="C198" s="10"/>
    </row>
    <row r="199" spans="2:6" ht="15.75" customHeight="1">
      <c r="B199" s="42"/>
      <c r="C199" s="10"/>
    </row>
    <row r="200" spans="2:6" ht="15.75" customHeight="1">
      <c r="B200" s="42"/>
      <c r="C200" s="10"/>
    </row>
    <row r="201" spans="2:6" ht="15.75" customHeight="1">
      <c r="B201" s="42"/>
      <c r="C201" s="10"/>
    </row>
    <row r="202" spans="2:6" ht="15.75" customHeight="1">
      <c r="B202" s="42"/>
      <c r="C202" s="10"/>
    </row>
    <row r="203" spans="2:6" ht="15.75" customHeight="1">
      <c r="B203" s="42"/>
      <c r="C203" s="10"/>
    </row>
    <row r="204" spans="2:6" ht="15.75" customHeight="1">
      <c r="B204" s="42"/>
      <c r="C204" s="10"/>
    </row>
    <row r="205" spans="2:6" ht="15.75" customHeight="1">
      <c r="B205" s="42"/>
      <c r="C205" s="10"/>
    </row>
    <row r="206" spans="2:6" ht="15.75" customHeight="1">
      <c r="B206" s="42"/>
      <c r="C206" s="10"/>
    </row>
    <row r="207" spans="2:6" ht="15.75" customHeight="1">
      <c r="B207" s="42"/>
      <c r="C207" s="10"/>
    </row>
    <row r="208" spans="2:6" ht="15.75" customHeight="1">
      <c r="B208" s="42"/>
      <c r="C208" s="10"/>
    </row>
    <row r="209" spans="2:3" ht="15.75" customHeight="1">
      <c r="B209" s="42"/>
      <c r="C209" s="10"/>
    </row>
    <row r="210" spans="2:3" ht="15.75" customHeight="1">
      <c r="B210" s="42"/>
      <c r="C210" s="10"/>
    </row>
    <row r="211" spans="2:3" ht="15.75" customHeight="1">
      <c r="B211" s="42"/>
      <c r="C211" s="10"/>
    </row>
    <row r="212" spans="2:3" ht="15.75" customHeight="1">
      <c r="B212" s="42"/>
      <c r="C212" s="10"/>
    </row>
    <row r="213" spans="2:3" ht="15.75" customHeight="1">
      <c r="B213" s="42"/>
      <c r="C213" s="10"/>
    </row>
    <row r="214" spans="2:3" ht="15.75" customHeight="1">
      <c r="B214" s="42"/>
      <c r="C214" s="10"/>
    </row>
    <row r="215" spans="2:3" ht="15.75" customHeight="1">
      <c r="B215" s="42"/>
      <c r="C215" s="10"/>
    </row>
    <row r="216" spans="2:3" ht="15.75" customHeight="1">
      <c r="B216" s="42"/>
      <c r="C216" s="10"/>
    </row>
    <row r="217" spans="2:3" ht="15.75" customHeight="1">
      <c r="B217" s="42"/>
      <c r="C217" s="10"/>
    </row>
    <row r="218" spans="2:3" ht="15.75" customHeight="1">
      <c r="B218" s="42"/>
      <c r="C218" s="10"/>
    </row>
    <row r="219" spans="2:3" ht="15.75" customHeight="1">
      <c r="B219" s="42"/>
      <c r="C219" s="10"/>
    </row>
    <row r="220" spans="2:3" ht="15.75" customHeight="1">
      <c r="B220" s="42"/>
      <c r="C220" s="10"/>
    </row>
    <row r="221" spans="2:3" ht="15.75" customHeight="1">
      <c r="B221" s="42"/>
      <c r="C221" s="10"/>
    </row>
    <row r="222" spans="2:3" ht="15.75" customHeight="1">
      <c r="B222" s="42"/>
      <c r="C222" s="10"/>
    </row>
    <row r="223" spans="2:3" ht="15.75" customHeight="1">
      <c r="B223" s="42"/>
      <c r="C223" s="10"/>
    </row>
    <row r="224" spans="2:3" ht="15.75" customHeight="1">
      <c r="B224" s="42"/>
      <c r="C224" s="10"/>
    </row>
    <row r="225" spans="2:3" ht="15.75" customHeight="1">
      <c r="B225" s="42"/>
      <c r="C225" s="10"/>
    </row>
    <row r="226" spans="2:3" ht="15.75" customHeight="1">
      <c r="B226" s="42"/>
      <c r="C226" s="10"/>
    </row>
    <row r="227" spans="2:3" ht="15.75" customHeight="1">
      <c r="B227" s="42"/>
      <c r="C227" s="10"/>
    </row>
    <row r="228" spans="2:3" ht="15.75" customHeight="1">
      <c r="B228" s="42"/>
      <c r="C228" s="10"/>
    </row>
    <row r="229" spans="2:3" ht="15.75" customHeight="1">
      <c r="B229" s="42"/>
      <c r="C229" s="10"/>
    </row>
    <row r="230" spans="2:3" ht="15.75" customHeight="1">
      <c r="B230" s="42"/>
      <c r="C230" s="10"/>
    </row>
    <row r="231" spans="2:3" ht="15.75" customHeight="1">
      <c r="B231" s="42"/>
      <c r="C231" s="10"/>
    </row>
    <row r="232" spans="2:3" ht="15.75" customHeight="1">
      <c r="B232" s="42"/>
      <c r="C232" s="10"/>
    </row>
    <row r="233" spans="2:3" ht="15.75" customHeight="1">
      <c r="B233" s="42"/>
      <c r="C233" s="10"/>
    </row>
    <row r="234" spans="2:3" ht="15.75" customHeight="1">
      <c r="B234" s="42"/>
      <c r="C234" s="10"/>
    </row>
    <row r="235" spans="2:3" ht="15.75" customHeight="1">
      <c r="B235" s="42"/>
      <c r="C235" s="10"/>
    </row>
    <row r="236" spans="2:3" ht="15.75" customHeight="1">
      <c r="B236" s="42"/>
      <c r="C236" s="10"/>
    </row>
    <row r="237" spans="2:3" ht="15.75" customHeight="1">
      <c r="B237" s="42"/>
      <c r="C237" s="10"/>
    </row>
    <row r="238" spans="2:3" ht="15.75" customHeight="1">
      <c r="B238" s="42"/>
      <c r="C238" s="10"/>
    </row>
    <row r="239" spans="2:3" ht="15.75" customHeight="1">
      <c r="B239" s="42"/>
      <c r="C239" s="10"/>
    </row>
    <row r="240" spans="2:3" ht="15.75" customHeight="1">
      <c r="B240" s="42"/>
      <c r="C240" s="10"/>
    </row>
    <row r="241" spans="2:3" ht="15.75" customHeight="1">
      <c r="B241" s="42"/>
      <c r="C241" s="10"/>
    </row>
    <row r="242" spans="2:3" ht="15.75" customHeight="1">
      <c r="B242" s="42"/>
      <c r="C242" s="10"/>
    </row>
    <row r="243" spans="2:3" ht="15.75" customHeight="1">
      <c r="B243" s="42"/>
      <c r="C243" s="10"/>
    </row>
    <row r="244" spans="2:3" ht="15.75" customHeight="1">
      <c r="B244" s="42"/>
      <c r="C244" s="10"/>
    </row>
    <row r="245" spans="2:3" ht="15.75" customHeight="1">
      <c r="B245" s="42"/>
      <c r="C245" s="10"/>
    </row>
    <row r="246" spans="2:3" ht="15.75" customHeight="1">
      <c r="B246" s="42"/>
      <c r="C246" s="10"/>
    </row>
    <row r="247" spans="2:3" ht="15.75" customHeight="1">
      <c r="B247" s="42"/>
      <c r="C247" s="10"/>
    </row>
    <row r="248" spans="2:3" ht="15.75" customHeight="1">
      <c r="B248" s="42"/>
      <c r="C248" s="10"/>
    </row>
    <row r="249" spans="2:3" ht="15.75" customHeight="1">
      <c r="B249" s="42"/>
      <c r="C249" s="10"/>
    </row>
    <row r="250" spans="2:3" ht="15.75" customHeight="1">
      <c r="B250" s="42"/>
      <c r="C250" s="10"/>
    </row>
    <row r="251" spans="2:3" ht="15.75" customHeight="1">
      <c r="B251" s="42"/>
      <c r="C251" s="10"/>
    </row>
    <row r="252" spans="2:3" ht="15.75" customHeight="1">
      <c r="B252" s="42"/>
      <c r="C252" s="10"/>
    </row>
    <row r="253" spans="2:3" ht="15.75" customHeight="1">
      <c r="B253" s="42"/>
      <c r="C253" s="10"/>
    </row>
    <row r="254" spans="2:3" ht="15.75" customHeight="1">
      <c r="B254" s="42"/>
      <c r="C254" s="10"/>
    </row>
    <row r="255" spans="2:3" ht="15.75" customHeight="1">
      <c r="B255" s="42"/>
      <c r="C255" s="10"/>
    </row>
    <row r="256" spans="2:3" ht="15.75" customHeight="1">
      <c r="B256" s="42"/>
      <c r="C256" s="10"/>
    </row>
    <row r="257" spans="2:3" ht="15.75" customHeight="1">
      <c r="B257" s="42"/>
      <c r="C257" s="10"/>
    </row>
    <row r="258" spans="2:3" ht="15.75" customHeight="1">
      <c r="B258" s="42"/>
      <c r="C258" s="10"/>
    </row>
    <row r="259" spans="2:3" ht="15.75" customHeight="1">
      <c r="B259" s="42"/>
      <c r="C259" s="10"/>
    </row>
    <row r="260" spans="2:3" ht="15.75" customHeight="1">
      <c r="B260" s="42"/>
      <c r="C260" s="10"/>
    </row>
    <row r="261" spans="2:3" ht="15.75" customHeight="1">
      <c r="B261" s="42"/>
      <c r="C261" s="10"/>
    </row>
    <row r="262" spans="2:3" ht="15.75" customHeight="1">
      <c r="B262" s="42"/>
      <c r="C262" s="10"/>
    </row>
    <row r="263" spans="2:3" ht="15.75" customHeight="1">
      <c r="B263" s="42"/>
      <c r="C263" s="10"/>
    </row>
    <row r="264" spans="2:3" ht="15.75" customHeight="1">
      <c r="B264" s="42"/>
      <c r="C264" s="10"/>
    </row>
    <row r="265" spans="2:3" ht="15.75" customHeight="1">
      <c r="B265" s="42"/>
      <c r="C265" s="10"/>
    </row>
  </sheetData>
  <autoFilter ref="B5:F187"/>
  <sortState ref="D6:F187">
    <sortCondition descending="1" ref="F6:F187"/>
  </sortState>
  <mergeCells count="3">
    <mergeCell ref="A1:D1"/>
    <mergeCell ref="H5:I5"/>
    <mergeCell ref="J5:K5"/>
  </mergeCells>
  <phoneticPr fontId="3" type="noConversion"/>
  <pageMargins left="0.78740157499999996" right="0.78740157499999996" top="0.984251969" bottom="0.984251969" header="0.5" footer="0.5"/>
  <pageSetup paperSize="9" orientation="portrait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83"/>
  <sheetViews>
    <sheetView workbookViewId="0">
      <selection activeCell="A2" sqref="A2"/>
    </sheetView>
  </sheetViews>
  <sheetFormatPr defaultColWidth="9.140625" defaultRowHeight="15.75" customHeight="1"/>
  <cols>
    <col min="1" max="1" width="5.7109375" style="28" customWidth="1"/>
    <col min="2" max="2" width="5.7109375" style="95" customWidth="1"/>
    <col min="3" max="3" width="5.7109375" style="96" customWidth="1"/>
    <col min="4" max="4" width="25.7109375" style="32" bestFit="1" customWidth="1"/>
    <col min="5" max="5" width="43.85546875" style="32" customWidth="1"/>
    <col min="6" max="6" width="9.140625" style="9" customWidth="1"/>
    <col min="7" max="7" width="9.140625" style="28"/>
    <col min="8" max="10" width="12.28515625" style="9" customWidth="1"/>
    <col min="11" max="11" width="12.28515625" style="30" customWidth="1"/>
    <col min="12" max="16384" width="9.140625" style="28"/>
  </cols>
  <sheetData>
    <row r="1" spans="1:11" s="22" customFormat="1" ht="27" customHeight="1">
      <c r="A1" s="125" t="s">
        <v>0</v>
      </c>
      <c r="B1" s="125"/>
      <c r="C1" s="125"/>
      <c r="D1" s="125"/>
      <c r="E1" s="32"/>
      <c r="F1" s="9"/>
      <c r="H1" s="33"/>
      <c r="I1" s="33"/>
      <c r="J1" s="33"/>
      <c r="K1" s="24"/>
    </row>
    <row r="5" spans="1:11" s="1" customFormat="1" ht="15.75" customHeight="1">
      <c r="B5" s="91"/>
      <c r="C5" s="92"/>
      <c r="D5" s="2" t="s">
        <v>3</v>
      </c>
      <c r="E5" s="2" t="s">
        <v>665</v>
      </c>
      <c r="F5" s="2" t="s">
        <v>2</v>
      </c>
      <c r="H5" s="126" t="s">
        <v>666</v>
      </c>
      <c r="I5" s="126"/>
      <c r="J5" s="126" t="s">
        <v>667</v>
      </c>
      <c r="K5" s="126"/>
    </row>
    <row r="6" spans="1:11" ht="15.75" customHeight="1">
      <c r="B6" s="93">
        <v>1</v>
      </c>
      <c r="C6" s="94">
        <v>1</v>
      </c>
      <c r="D6" s="61" t="s">
        <v>549</v>
      </c>
      <c r="E6" s="61" t="s">
        <v>539</v>
      </c>
      <c r="F6" s="54">
        <v>47</v>
      </c>
      <c r="H6" s="9">
        <v>0</v>
      </c>
      <c r="I6" s="110">
        <f>H6/171</f>
        <v>0</v>
      </c>
      <c r="J6" s="9">
        <f>172-MATCH(C6+1,C$6:C$176,0)</f>
        <v>170</v>
      </c>
      <c r="K6" s="111">
        <f>J6/171</f>
        <v>0.99415204678362568</v>
      </c>
    </row>
    <row r="7" spans="1:11" ht="15.75" customHeight="1">
      <c r="B7" s="93">
        <v>2</v>
      </c>
      <c r="C7" s="94">
        <f>IF(F7=F6,C6,C6+1)</f>
        <v>2</v>
      </c>
      <c r="D7" s="62" t="s">
        <v>499</v>
      </c>
      <c r="E7" s="62" t="s">
        <v>494</v>
      </c>
      <c r="F7" s="56">
        <v>46</v>
      </c>
      <c r="H7" s="9">
        <f t="shared" ref="H7:H70" si="0">MATCH(C7-1,C$6:C$176,1)</f>
        <v>1</v>
      </c>
      <c r="I7" s="110">
        <f t="shared" ref="I7:I70" si="1">H7/171</f>
        <v>5.8479532163742687E-3</v>
      </c>
      <c r="J7" s="9">
        <f t="shared" ref="J7:J70" si="2">172-MATCH(C7+1,C$6:C$176,0)</f>
        <v>169</v>
      </c>
      <c r="K7" s="111">
        <f t="shared" ref="K7:K70" si="3">J7/171</f>
        <v>0.98830409356725146</v>
      </c>
    </row>
    <row r="8" spans="1:11" ht="15.75" customHeight="1">
      <c r="B8" s="93">
        <v>3</v>
      </c>
      <c r="C8" s="94">
        <f t="shared" ref="C8:C71" si="4">IF(F8=F7,C7,C7+1)</f>
        <v>3</v>
      </c>
      <c r="D8" s="62" t="s">
        <v>61</v>
      </c>
      <c r="E8" s="62" t="s">
        <v>53</v>
      </c>
      <c r="F8" s="56">
        <v>44</v>
      </c>
      <c r="H8" s="9">
        <f t="shared" si="0"/>
        <v>2</v>
      </c>
      <c r="I8" s="110">
        <f t="shared" si="1"/>
        <v>1.1695906432748537E-2</v>
      </c>
      <c r="J8" s="9">
        <f t="shared" si="2"/>
        <v>168</v>
      </c>
      <c r="K8" s="111">
        <f t="shared" si="3"/>
        <v>0.98245614035087714</v>
      </c>
    </row>
    <row r="9" spans="1:11" ht="15.75" customHeight="1">
      <c r="B9" s="93">
        <v>4</v>
      </c>
      <c r="C9" s="94">
        <f t="shared" si="4"/>
        <v>4</v>
      </c>
      <c r="D9" s="61" t="s">
        <v>657</v>
      </c>
      <c r="E9" s="61" t="s">
        <v>509</v>
      </c>
      <c r="F9" s="54">
        <v>43</v>
      </c>
      <c r="H9" s="9">
        <f t="shared" si="0"/>
        <v>3</v>
      </c>
      <c r="I9" s="110">
        <f t="shared" si="1"/>
        <v>1.7543859649122806E-2</v>
      </c>
      <c r="J9" s="9">
        <f t="shared" si="2"/>
        <v>167</v>
      </c>
      <c r="K9" s="111">
        <f t="shared" si="3"/>
        <v>0.97660818713450293</v>
      </c>
    </row>
    <row r="10" spans="1:11" ht="15.75" customHeight="1">
      <c r="B10" s="93">
        <v>5</v>
      </c>
      <c r="C10" s="94">
        <f t="shared" si="4"/>
        <v>5</v>
      </c>
      <c r="D10" s="62" t="s">
        <v>500</v>
      </c>
      <c r="E10" s="62" t="s">
        <v>494</v>
      </c>
      <c r="F10" s="56">
        <v>42</v>
      </c>
      <c r="H10" s="9">
        <f t="shared" si="0"/>
        <v>4</v>
      </c>
      <c r="I10" s="110">
        <f t="shared" si="1"/>
        <v>2.3391812865497075E-2</v>
      </c>
      <c r="J10" s="9">
        <f t="shared" si="2"/>
        <v>166</v>
      </c>
      <c r="K10" s="111">
        <f t="shared" si="3"/>
        <v>0.9707602339181286</v>
      </c>
    </row>
    <row r="11" spans="1:11" ht="15.75" customHeight="1">
      <c r="B11" s="93">
        <v>6</v>
      </c>
      <c r="C11" s="94">
        <f t="shared" si="4"/>
        <v>6</v>
      </c>
      <c r="D11" s="62" t="s">
        <v>62</v>
      </c>
      <c r="E11" s="62" t="s">
        <v>53</v>
      </c>
      <c r="F11" s="56">
        <v>40</v>
      </c>
      <c r="H11" s="9">
        <f t="shared" si="0"/>
        <v>5</v>
      </c>
      <c r="I11" s="110">
        <f t="shared" si="1"/>
        <v>2.9239766081871343E-2</v>
      </c>
      <c r="J11" s="9">
        <f t="shared" si="2"/>
        <v>161</v>
      </c>
      <c r="K11" s="111">
        <f t="shared" si="3"/>
        <v>0.94152046783625731</v>
      </c>
    </row>
    <row r="12" spans="1:11" ht="15.75" customHeight="1">
      <c r="B12" s="93">
        <v>7</v>
      </c>
      <c r="C12" s="94">
        <f>IF(F12=F11,C11,C11+1)</f>
        <v>6</v>
      </c>
      <c r="D12" s="62" t="s">
        <v>63</v>
      </c>
      <c r="E12" s="62" t="s">
        <v>53</v>
      </c>
      <c r="F12" s="56">
        <v>40</v>
      </c>
      <c r="H12" s="9">
        <f t="shared" si="0"/>
        <v>5</v>
      </c>
      <c r="I12" s="110">
        <f t="shared" si="1"/>
        <v>2.9239766081871343E-2</v>
      </c>
      <c r="J12" s="9">
        <f t="shared" si="2"/>
        <v>161</v>
      </c>
      <c r="K12" s="111">
        <f t="shared" si="3"/>
        <v>0.94152046783625731</v>
      </c>
    </row>
    <row r="13" spans="1:11" ht="15.75" customHeight="1">
      <c r="B13" s="93">
        <v>8</v>
      </c>
      <c r="C13" s="94">
        <f t="shared" si="4"/>
        <v>6</v>
      </c>
      <c r="D13" s="63" t="s">
        <v>16</v>
      </c>
      <c r="E13" s="62" t="s">
        <v>41</v>
      </c>
      <c r="F13" s="56">
        <v>40</v>
      </c>
      <c r="H13" s="9">
        <f t="shared" si="0"/>
        <v>5</v>
      </c>
      <c r="I13" s="110">
        <f t="shared" si="1"/>
        <v>2.9239766081871343E-2</v>
      </c>
      <c r="J13" s="9">
        <f t="shared" si="2"/>
        <v>161</v>
      </c>
      <c r="K13" s="111">
        <f t="shared" si="3"/>
        <v>0.94152046783625731</v>
      </c>
    </row>
    <row r="14" spans="1:11" ht="15.75" customHeight="1">
      <c r="B14" s="93">
        <v>9</v>
      </c>
      <c r="C14" s="94">
        <f t="shared" si="4"/>
        <v>6</v>
      </c>
      <c r="D14" s="62" t="s">
        <v>501</v>
      </c>
      <c r="E14" s="62" t="s">
        <v>494</v>
      </c>
      <c r="F14" s="56">
        <v>40</v>
      </c>
      <c r="H14" s="9">
        <f t="shared" si="0"/>
        <v>5</v>
      </c>
      <c r="I14" s="110">
        <f t="shared" si="1"/>
        <v>2.9239766081871343E-2</v>
      </c>
      <c r="J14" s="9">
        <f t="shared" si="2"/>
        <v>161</v>
      </c>
      <c r="K14" s="111">
        <f t="shared" si="3"/>
        <v>0.94152046783625731</v>
      </c>
    </row>
    <row r="15" spans="1:11" ht="15.75" customHeight="1">
      <c r="B15" s="93">
        <v>10</v>
      </c>
      <c r="C15" s="94">
        <f t="shared" si="4"/>
        <v>6</v>
      </c>
      <c r="D15" s="61" t="s">
        <v>525</v>
      </c>
      <c r="E15" s="61" t="s">
        <v>509</v>
      </c>
      <c r="F15" s="54">
        <v>40</v>
      </c>
      <c r="H15" s="9">
        <f t="shared" si="0"/>
        <v>5</v>
      </c>
      <c r="I15" s="110">
        <f t="shared" si="1"/>
        <v>2.9239766081871343E-2</v>
      </c>
      <c r="J15" s="9">
        <f t="shared" si="2"/>
        <v>161</v>
      </c>
      <c r="K15" s="111">
        <f t="shared" si="3"/>
        <v>0.94152046783625731</v>
      </c>
    </row>
    <row r="16" spans="1:11" ht="15.75" customHeight="1">
      <c r="B16" s="97">
        <v>11</v>
      </c>
      <c r="C16" s="98">
        <f t="shared" si="4"/>
        <v>7</v>
      </c>
      <c r="D16" s="75" t="s">
        <v>109</v>
      </c>
      <c r="E16" s="75" t="s">
        <v>96</v>
      </c>
      <c r="F16" s="71">
        <v>39</v>
      </c>
      <c r="H16" s="9">
        <f t="shared" si="0"/>
        <v>10</v>
      </c>
      <c r="I16" s="110">
        <f t="shared" si="1"/>
        <v>5.8479532163742687E-2</v>
      </c>
      <c r="J16" s="9">
        <f t="shared" si="2"/>
        <v>157</v>
      </c>
      <c r="K16" s="111">
        <f t="shared" si="3"/>
        <v>0.91812865497076024</v>
      </c>
    </row>
    <row r="17" spans="2:11" ht="15.75" customHeight="1">
      <c r="B17" s="95">
        <v>12</v>
      </c>
      <c r="C17" s="96">
        <f t="shared" si="4"/>
        <v>7</v>
      </c>
      <c r="D17" s="20" t="s">
        <v>267</v>
      </c>
      <c r="E17" s="20" t="s">
        <v>82</v>
      </c>
      <c r="F17" s="15">
        <v>39</v>
      </c>
      <c r="G17" s="26"/>
      <c r="H17" s="9">
        <f t="shared" si="0"/>
        <v>10</v>
      </c>
      <c r="I17" s="110">
        <f t="shared" si="1"/>
        <v>5.8479532163742687E-2</v>
      </c>
      <c r="J17" s="9">
        <f t="shared" si="2"/>
        <v>157</v>
      </c>
      <c r="K17" s="111">
        <f t="shared" si="3"/>
        <v>0.91812865497076024</v>
      </c>
    </row>
    <row r="18" spans="2:11" ht="15.75" customHeight="1">
      <c r="B18" s="97">
        <v>13</v>
      </c>
      <c r="C18" s="98">
        <f t="shared" si="4"/>
        <v>7</v>
      </c>
      <c r="D18" s="75" t="s">
        <v>367</v>
      </c>
      <c r="E18" s="75" t="s">
        <v>361</v>
      </c>
      <c r="F18" s="71">
        <v>39</v>
      </c>
      <c r="G18" s="26"/>
      <c r="H18" s="9">
        <f t="shared" si="0"/>
        <v>10</v>
      </c>
      <c r="I18" s="110">
        <f t="shared" si="1"/>
        <v>5.8479532163742687E-2</v>
      </c>
      <c r="J18" s="9">
        <f t="shared" si="2"/>
        <v>157</v>
      </c>
      <c r="K18" s="111">
        <f t="shared" si="3"/>
        <v>0.91812865497076024</v>
      </c>
    </row>
    <row r="19" spans="2:11" ht="15.75" customHeight="1">
      <c r="B19" s="95">
        <v>14</v>
      </c>
      <c r="C19" s="96">
        <f t="shared" si="4"/>
        <v>7</v>
      </c>
      <c r="D19" s="20" t="s">
        <v>417</v>
      </c>
      <c r="E19" s="20" t="s">
        <v>383</v>
      </c>
      <c r="F19" s="15">
        <v>39</v>
      </c>
      <c r="G19" s="26"/>
      <c r="H19" s="9">
        <f t="shared" si="0"/>
        <v>10</v>
      </c>
      <c r="I19" s="110">
        <f t="shared" si="1"/>
        <v>5.8479532163742687E-2</v>
      </c>
      <c r="J19" s="9">
        <f t="shared" si="2"/>
        <v>157</v>
      </c>
      <c r="K19" s="111">
        <f t="shared" si="3"/>
        <v>0.91812865497076024</v>
      </c>
    </row>
    <row r="20" spans="2:11" ht="15.75" customHeight="1">
      <c r="B20" s="95">
        <v>15</v>
      </c>
      <c r="C20" s="96">
        <f t="shared" si="4"/>
        <v>8</v>
      </c>
      <c r="D20" s="27" t="s">
        <v>187</v>
      </c>
      <c r="E20" s="21" t="s">
        <v>151</v>
      </c>
      <c r="F20" s="15">
        <v>38</v>
      </c>
      <c r="G20" s="26"/>
      <c r="H20" s="9">
        <f t="shared" si="0"/>
        <v>14</v>
      </c>
      <c r="I20" s="110">
        <f t="shared" si="1"/>
        <v>8.1871345029239762E-2</v>
      </c>
      <c r="J20" s="9">
        <f t="shared" si="2"/>
        <v>153</v>
      </c>
      <c r="K20" s="111">
        <f t="shared" si="3"/>
        <v>0.89473684210526316</v>
      </c>
    </row>
    <row r="21" spans="2:11" ht="15.75" customHeight="1">
      <c r="B21" s="95">
        <v>16</v>
      </c>
      <c r="C21" s="96">
        <f t="shared" si="4"/>
        <v>8</v>
      </c>
      <c r="D21" s="20" t="s">
        <v>248</v>
      </c>
      <c r="E21" s="20" t="s">
        <v>239</v>
      </c>
      <c r="F21" s="15">
        <v>38</v>
      </c>
      <c r="H21" s="9">
        <f t="shared" si="0"/>
        <v>14</v>
      </c>
      <c r="I21" s="110">
        <f t="shared" si="1"/>
        <v>8.1871345029239762E-2</v>
      </c>
      <c r="J21" s="9">
        <f t="shared" si="2"/>
        <v>153</v>
      </c>
      <c r="K21" s="111">
        <f t="shared" si="3"/>
        <v>0.89473684210526316</v>
      </c>
    </row>
    <row r="22" spans="2:11" ht="15.75" customHeight="1">
      <c r="B22" s="95">
        <v>17</v>
      </c>
      <c r="C22" s="96">
        <f t="shared" si="4"/>
        <v>8</v>
      </c>
      <c r="D22" s="20" t="s">
        <v>268</v>
      </c>
      <c r="E22" s="20" t="s">
        <v>82</v>
      </c>
      <c r="F22" s="15">
        <v>38</v>
      </c>
      <c r="H22" s="9">
        <f t="shared" si="0"/>
        <v>14</v>
      </c>
      <c r="I22" s="110">
        <f t="shared" si="1"/>
        <v>8.1871345029239762E-2</v>
      </c>
      <c r="J22" s="9">
        <f t="shared" si="2"/>
        <v>153</v>
      </c>
      <c r="K22" s="111">
        <f t="shared" si="3"/>
        <v>0.89473684210526316</v>
      </c>
    </row>
    <row r="23" spans="2:11" ht="15.75" customHeight="1">
      <c r="B23" s="95">
        <v>18</v>
      </c>
      <c r="C23" s="96">
        <f t="shared" si="4"/>
        <v>8</v>
      </c>
      <c r="D23" s="20" t="s">
        <v>418</v>
      </c>
      <c r="E23" s="20" t="s">
        <v>383</v>
      </c>
      <c r="F23" s="15">
        <v>38</v>
      </c>
      <c r="H23" s="9">
        <f t="shared" si="0"/>
        <v>14</v>
      </c>
      <c r="I23" s="110">
        <f t="shared" si="1"/>
        <v>8.1871345029239762E-2</v>
      </c>
      <c r="J23" s="9">
        <f t="shared" si="2"/>
        <v>153</v>
      </c>
      <c r="K23" s="111">
        <f t="shared" si="3"/>
        <v>0.89473684210526316</v>
      </c>
    </row>
    <row r="24" spans="2:11" ht="15.75" customHeight="1">
      <c r="B24" s="95">
        <v>19</v>
      </c>
      <c r="C24" s="96">
        <f t="shared" si="4"/>
        <v>9</v>
      </c>
      <c r="D24" s="20" t="s">
        <v>368</v>
      </c>
      <c r="E24" s="20" t="s">
        <v>361</v>
      </c>
      <c r="F24" s="15">
        <v>37</v>
      </c>
      <c r="H24" s="9">
        <f t="shared" si="0"/>
        <v>18</v>
      </c>
      <c r="I24" s="110">
        <f t="shared" si="1"/>
        <v>0.10526315789473684</v>
      </c>
      <c r="J24" s="9">
        <f t="shared" si="2"/>
        <v>150</v>
      </c>
      <c r="K24" s="111">
        <f t="shared" si="3"/>
        <v>0.8771929824561403</v>
      </c>
    </row>
    <row r="25" spans="2:11" ht="15.75" customHeight="1">
      <c r="B25" s="95">
        <v>20</v>
      </c>
      <c r="C25" s="96">
        <f t="shared" si="4"/>
        <v>9</v>
      </c>
      <c r="D25" s="35" t="s">
        <v>17</v>
      </c>
      <c r="E25" s="20" t="s">
        <v>41</v>
      </c>
      <c r="F25" s="15">
        <v>37</v>
      </c>
      <c r="H25" s="9">
        <f t="shared" si="0"/>
        <v>18</v>
      </c>
      <c r="I25" s="110">
        <f t="shared" si="1"/>
        <v>0.10526315789473684</v>
      </c>
      <c r="J25" s="9">
        <f t="shared" si="2"/>
        <v>150</v>
      </c>
      <c r="K25" s="111">
        <f t="shared" si="3"/>
        <v>0.8771929824561403</v>
      </c>
    </row>
    <row r="26" spans="2:11" ht="15.75" customHeight="1">
      <c r="B26" s="95">
        <v>21</v>
      </c>
      <c r="C26" s="96">
        <f t="shared" si="4"/>
        <v>9</v>
      </c>
      <c r="D26" s="20" t="s">
        <v>419</v>
      </c>
      <c r="E26" s="20" t="s">
        <v>383</v>
      </c>
      <c r="F26" s="15">
        <v>37</v>
      </c>
      <c r="H26" s="9">
        <f t="shared" si="0"/>
        <v>18</v>
      </c>
      <c r="I26" s="110">
        <f t="shared" si="1"/>
        <v>0.10526315789473684</v>
      </c>
      <c r="J26" s="9">
        <f t="shared" si="2"/>
        <v>150</v>
      </c>
      <c r="K26" s="111">
        <f t="shared" si="3"/>
        <v>0.8771929824561403</v>
      </c>
    </row>
    <row r="27" spans="2:11" ht="15.75" customHeight="1">
      <c r="B27" s="95">
        <v>22</v>
      </c>
      <c r="C27" s="96">
        <f t="shared" si="4"/>
        <v>10</v>
      </c>
      <c r="D27" s="21" t="s">
        <v>64</v>
      </c>
      <c r="E27" s="36" t="s">
        <v>53</v>
      </c>
      <c r="F27" s="17">
        <v>36</v>
      </c>
      <c r="H27" s="9">
        <f t="shared" si="0"/>
        <v>21</v>
      </c>
      <c r="I27" s="110">
        <f t="shared" si="1"/>
        <v>0.12280701754385964</v>
      </c>
      <c r="J27" s="9">
        <f t="shared" si="2"/>
        <v>147</v>
      </c>
      <c r="K27" s="111">
        <f t="shared" si="3"/>
        <v>0.85964912280701755</v>
      </c>
    </row>
    <row r="28" spans="2:11" ht="15.75" customHeight="1">
      <c r="B28" s="95">
        <v>23</v>
      </c>
      <c r="C28" s="96">
        <f t="shared" si="4"/>
        <v>10</v>
      </c>
      <c r="D28" s="20" t="s">
        <v>110</v>
      </c>
      <c r="E28" s="20" t="s">
        <v>96</v>
      </c>
      <c r="F28" s="15">
        <v>36</v>
      </c>
      <c r="H28" s="9">
        <f t="shared" si="0"/>
        <v>21</v>
      </c>
      <c r="I28" s="110">
        <f t="shared" si="1"/>
        <v>0.12280701754385964</v>
      </c>
      <c r="J28" s="9">
        <f t="shared" si="2"/>
        <v>147</v>
      </c>
      <c r="K28" s="111">
        <f t="shared" si="3"/>
        <v>0.85964912280701755</v>
      </c>
    </row>
    <row r="29" spans="2:11" ht="15.75" customHeight="1">
      <c r="B29" s="95">
        <v>24</v>
      </c>
      <c r="C29" s="96">
        <f t="shared" si="4"/>
        <v>10</v>
      </c>
      <c r="D29" s="27" t="s">
        <v>188</v>
      </c>
      <c r="E29" s="21" t="s">
        <v>151</v>
      </c>
      <c r="F29" s="15">
        <v>36</v>
      </c>
      <c r="H29" s="9">
        <f t="shared" si="0"/>
        <v>21</v>
      </c>
      <c r="I29" s="110">
        <f t="shared" si="1"/>
        <v>0.12280701754385964</v>
      </c>
      <c r="J29" s="9">
        <f t="shared" si="2"/>
        <v>147</v>
      </c>
      <c r="K29" s="111">
        <f t="shared" si="3"/>
        <v>0.85964912280701755</v>
      </c>
    </row>
    <row r="30" spans="2:11" ht="15.75" customHeight="1">
      <c r="B30" s="95">
        <v>25</v>
      </c>
      <c r="C30" s="96">
        <f t="shared" si="4"/>
        <v>11</v>
      </c>
      <c r="D30" s="21" t="s">
        <v>65</v>
      </c>
      <c r="E30" s="36" t="s">
        <v>53</v>
      </c>
      <c r="F30" s="17">
        <v>35</v>
      </c>
      <c r="H30" s="9">
        <f t="shared" si="0"/>
        <v>24</v>
      </c>
      <c r="I30" s="110">
        <f t="shared" si="1"/>
        <v>0.14035087719298245</v>
      </c>
      <c r="J30" s="9">
        <f t="shared" si="2"/>
        <v>144</v>
      </c>
      <c r="K30" s="111">
        <f t="shared" si="3"/>
        <v>0.84210526315789469</v>
      </c>
    </row>
    <row r="31" spans="2:11" ht="15.75" customHeight="1">
      <c r="B31" s="95">
        <v>26</v>
      </c>
      <c r="C31" s="96">
        <f t="shared" si="4"/>
        <v>11</v>
      </c>
      <c r="D31" s="34" t="s">
        <v>550</v>
      </c>
      <c r="E31" s="34" t="s">
        <v>539</v>
      </c>
      <c r="F31" s="14">
        <v>35</v>
      </c>
      <c r="H31" s="9">
        <f t="shared" si="0"/>
        <v>24</v>
      </c>
      <c r="I31" s="110">
        <f t="shared" si="1"/>
        <v>0.14035087719298245</v>
      </c>
      <c r="J31" s="9">
        <f t="shared" si="2"/>
        <v>144</v>
      </c>
      <c r="K31" s="111">
        <f t="shared" si="3"/>
        <v>0.84210526315789469</v>
      </c>
    </row>
    <row r="32" spans="2:11" ht="15.75" customHeight="1">
      <c r="B32" s="97">
        <v>27</v>
      </c>
      <c r="C32" s="98">
        <f t="shared" si="4"/>
        <v>11</v>
      </c>
      <c r="D32" s="73" t="s">
        <v>630</v>
      </c>
      <c r="E32" s="73" t="s">
        <v>81</v>
      </c>
      <c r="F32" s="74">
        <v>35</v>
      </c>
      <c r="H32" s="9">
        <f t="shared" si="0"/>
        <v>24</v>
      </c>
      <c r="I32" s="110">
        <f t="shared" si="1"/>
        <v>0.14035087719298245</v>
      </c>
      <c r="J32" s="9">
        <f t="shared" si="2"/>
        <v>144</v>
      </c>
      <c r="K32" s="111">
        <f t="shared" si="3"/>
        <v>0.84210526315789469</v>
      </c>
    </row>
    <row r="33" spans="2:11" ht="15.75" customHeight="1">
      <c r="B33" s="95">
        <v>28</v>
      </c>
      <c r="C33" s="96">
        <f t="shared" si="4"/>
        <v>12</v>
      </c>
      <c r="D33" s="21" t="s">
        <v>66</v>
      </c>
      <c r="E33" s="36" t="s">
        <v>53</v>
      </c>
      <c r="F33" s="17">
        <v>34</v>
      </c>
      <c r="H33" s="9">
        <f t="shared" si="0"/>
        <v>27</v>
      </c>
      <c r="I33" s="110">
        <f t="shared" si="1"/>
        <v>0.15789473684210525</v>
      </c>
      <c r="J33" s="9">
        <f t="shared" si="2"/>
        <v>139</v>
      </c>
      <c r="K33" s="111">
        <f t="shared" si="3"/>
        <v>0.8128654970760234</v>
      </c>
    </row>
    <row r="34" spans="2:11" ht="15.75" customHeight="1">
      <c r="B34" s="95">
        <v>29</v>
      </c>
      <c r="C34" s="96">
        <f t="shared" si="4"/>
        <v>12</v>
      </c>
      <c r="D34" s="20" t="s">
        <v>300</v>
      </c>
      <c r="E34" s="20" t="s">
        <v>84</v>
      </c>
      <c r="F34" s="15">
        <v>34</v>
      </c>
      <c r="H34" s="9">
        <f t="shared" si="0"/>
        <v>27</v>
      </c>
      <c r="I34" s="110">
        <f t="shared" si="1"/>
        <v>0.15789473684210525</v>
      </c>
      <c r="J34" s="9">
        <f t="shared" si="2"/>
        <v>139</v>
      </c>
      <c r="K34" s="111">
        <f t="shared" si="3"/>
        <v>0.8128654970760234</v>
      </c>
    </row>
    <row r="35" spans="2:11" ht="15.75" customHeight="1">
      <c r="B35" s="95">
        <v>30</v>
      </c>
      <c r="C35" s="96">
        <f t="shared" si="4"/>
        <v>12</v>
      </c>
      <c r="D35" s="21" t="s">
        <v>420</v>
      </c>
      <c r="E35" s="21" t="s">
        <v>383</v>
      </c>
      <c r="F35" s="17">
        <v>34</v>
      </c>
      <c r="H35" s="9">
        <f t="shared" si="0"/>
        <v>27</v>
      </c>
      <c r="I35" s="110">
        <f t="shared" si="1"/>
        <v>0.15789473684210525</v>
      </c>
      <c r="J35" s="9">
        <f t="shared" si="2"/>
        <v>139</v>
      </c>
      <c r="K35" s="111">
        <f t="shared" si="3"/>
        <v>0.8128654970760234</v>
      </c>
    </row>
    <row r="36" spans="2:11" ht="15.75" customHeight="1">
      <c r="B36" s="95">
        <v>31</v>
      </c>
      <c r="C36" s="96">
        <f t="shared" si="4"/>
        <v>12</v>
      </c>
      <c r="D36" s="34" t="s">
        <v>574</v>
      </c>
      <c r="E36" s="34" t="s">
        <v>93</v>
      </c>
      <c r="F36" s="14">
        <v>34</v>
      </c>
      <c r="H36" s="9">
        <f t="shared" si="0"/>
        <v>27</v>
      </c>
      <c r="I36" s="110">
        <f t="shared" si="1"/>
        <v>0.15789473684210525</v>
      </c>
      <c r="J36" s="9">
        <f t="shared" si="2"/>
        <v>139</v>
      </c>
      <c r="K36" s="111">
        <f t="shared" si="3"/>
        <v>0.8128654970760234</v>
      </c>
    </row>
    <row r="37" spans="2:11" ht="15.75" customHeight="1">
      <c r="B37" s="95">
        <v>32</v>
      </c>
      <c r="C37" s="96">
        <f t="shared" si="4"/>
        <v>12</v>
      </c>
      <c r="D37" s="34" t="s">
        <v>594</v>
      </c>
      <c r="E37" s="34" t="s">
        <v>589</v>
      </c>
      <c r="F37" s="14">
        <v>34</v>
      </c>
      <c r="H37" s="9">
        <f t="shared" si="0"/>
        <v>27</v>
      </c>
      <c r="I37" s="110">
        <f t="shared" si="1"/>
        <v>0.15789473684210525</v>
      </c>
      <c r="J37" s="9">
        <f t="shared" si="2"/>
        <v>139</v>
      </c>
      <c r="K37" s="111">
        <f t="shared" si="3"/>
        <v>0.8128654970760234</v>
      </c>
    </row>
    <row r="38" spans="2:11" ht="15.75" customHeight="1">
      <c r="B38" s="95">
        <v>33</v>
      </c>
      <c r="C38" s="96">
        <f t="shared" si="4"/>
        <v>13</v>
      </c>
      <c r="D38" s="20" t="s">
        <v>269</v>
      </c>
      <c r="E38" s="20" t="s">
        <v>82</v>
      </c>
      <c r="F38" s="15">
        <v>33</v>
      </c>
      <c r="H38" s="9">
        <f t="shared" si="0"/>
        <v>32</v>
      </c>
      <c r="I38" s="110">
        <f t="shared" si="1"/>
        <v>0.1871345029239766</v>
      </c>
      <c r="J38" s="9">
        <f t="shared" si="2"/>
        <v>136</v>
      </c>
      <c r="K38" s="111">
        <f t="shared" si="3"/>
        <v>0.79532163742690054</v>
      </c>
    </row>
    <row r="39" spans="2:11" ht="15.75" customHeight="1">
      <c r="B39" s="95">
        <v>34</v>
      </c>
      <c r="C39" s="96">
        <f t="shared" si="4"/>
        <v>13</v>
      </c>
      <c r="D39" s="20" t="s">
        <v>376</v>
      </c>
      <c r="E39" s="20" t="s">
        <v>375</v>
      </c>
      <c r="F39" s="15">
        <v>33</v>
      </c>
      <c r="H39" s="9">
        <f t="shared" si="0"/>
        <v>32</v>
      </c>
      <c r="I39" s="110">
        <f t="shared" si="1"/>
        <v>0.1871345029239766</v>
      </c>
      <c r="J39" s="9">
        <f t="shared" si="2"/>
        <v>136</v>
      </c>
      <c r="K39" s="111">
        <f t="shared" si="3"/>
        <v>0.79532163742690054</v>
      </c>
    </row>
    <row r="40" spans="2:11" ht="15.75" customHeight="1">
      <c r="B40" s="95">
        <v>35</v>
      </c>
      <c r="C40" s="96">
        <f t="shared" si="4"/>
        <v>13</v>
      </c>
      <c r="D40" s="21" t="s">
        <v>421</v>
      </c>
      <c r="E40" s="21" t="s">
        <v>383</v>
      </c>
      <c r="F40" s="17">
        <v>33</v>
      </c>
      <c r="H40" s="9">
        <f t="shared" si="0"/>
        <v>32</v>
      </c>
      <c r="I40" s="110">
        <f t="shared" si="1"/>
        <v>0.1871345029239766</v>
      </c>
      <c r="J40" s="9">
        <f t="shared" si="2"/>
        <v>136</v>
      </c>
      <c r="K40" s="111">
        <f t="shared" si="3"/>
        <v>0.79532163742690054</v>
      </c>
    </row>
    <row r="41" spans="2:11" ht="15.75" customHeight="1">
      <c r="B41" s="95">
        <v>36</v>
      </c>
      <c r="C41" s="96">
        <f t="shared" si="4"/>
        <v>14</v>
      </c>
      <c r="D41" s="21" t="s">
        <v>67</v>
      </c>
      <c r="E41" s="36" t="s">
        <v>53</v>
      </c>
      <c r="F41" s="17">
        <v>32</v>
      </c>
      <c r="H41" s="9">
        <f t="shared" si="0"/>
        <v>35</v>
      </c>
      <c r="I41" s="110">
        <f t="shared" si="1"/>
        <v>0.2046783625730994</v>
      </c>
      <c r="J41" s="9">
        <f t="shared" si="2"/>
        <v>125</v>
      </c>
      <c r="K41" s="111">
        <f t="shared" si="3"/>
        <v>0.73099415204678364</v>
      </c>
    </row>
    <row r="42" spans="2:11" ht="15.75" customHeight="1">
      <c r="B42" s="95">
        <v>37</v>
      </c>
      <c r="C42" s="96">
        <f t="shared" si="4"/>
        <v>14</v>
      </c>
      <c r="D42" s="20" t="s">
        <v>111</v>
      </c>
      <c r="E42" s="20" t="s">
        <v>96</v>
      </c>
      <c r="F42" s="15">
        <v>32</v>
      </c>
      <c r="H42" s="9">
        <f t="shared" si="0"/>
        <v>35</v>
      </c>
      <c r="I42" s="110">
        <f t="shared" si="1"/>
        <v>0.2046783625730994</v>
      </c>
      <c r="J42" s="9">
        <f t="shared" si="2"/>
        <v>125</v>
      </c>
      <c r="K42" s="111">
        <f t="shared" si="3"/>
        <v>0.73099415204678364</v>
      </c>
    </row>
    <row r="43" spans="2:11" ht="15.75" customHeight="1">
      <c r="B43" s="95">
        <v>38</v>
      </c>
      <c r="C43" s="96">
        <f t="shared" si="4"/>
        <v>14</v>
      </c>
      <c r="D43" s="20" t="s">
        <v>112</v>
      </c>
      <c r="E43" s="20" t="s">
        <v>96</v>
      </c>
      <c r="F43" s="15">
        <v>32</v>
      </c>
      <c r="H43" s="9">
        <f t="shared" si="0"/>
        <v>35</v>
      </c>
      <c r="I43" s="110">
        <f t="shared" si="1"/>
        <v>0.2046783625730994</v>
      </c>
      <c r="J43" s="9">
        <f t="shared" si="2"/>
        <v>125</v>
      </c>
      <c r="K43" s="111">
        <f t="shared" si="3"/>
        <v>0.73099415204678364</v>
      </c>
    </row>
    <row r="44" spans="2:11" ht="15.75" customHeight="1">
      <c r="B44" s="95">
        <v>39</v>
      </c>
      <c r="C44" s="96">
        <f t="shared" si="4"/>
        <v>14</v>
      </c>
      <c r="D44" s="20" t="s">
        <v>301</v>
      </c>
      <c r="E44" s="20" t="s">
        <v>84</v>
      </c>
      <c r="F44" s="15">
        <v>32</v>
      </c>
      <c r="H44" s="9">
        <f t="shared" si="0"/>
        <v>35</v>
      </c>
      <c r="I44" s="110">
        <f t="shared" si="1"/>
        <v>0.2046783625730994</v>
      </c>
      <c r="J44" s="9">
        <f t="shared" si="2"/>
        <v>125</v>
      </c>
      <c r="K44" s="111">
        <f t="shared" si="3"/>
        <v>0.73099415204678364</v>
      </c>
    </row>
    <row r="45" spans="2:11" ht="15.75" customHeight="1">
      <c r="B45" s="95">
        <v>40</v>
      </c>
      <c r="C45" s="96">
        <f t="shared" si="4"/>
        <v>14</v>
      </c>
      <c r="D45" s="20" t="s">
        <v>302</v>
      </c>
      <c r="E45" s="20" t="s">
        <v>84</v>
      </c>
      <c r="F45" s="15">
        <v>32</v>
      </c>
      <c r="H45" s="9">
        <f t="shared" si="0"/>
        <v>35</v>
      </c>
      <c r="I45" s="110">
        <f t="shared" si="1"/>
        <v>0.2046783625730994</v>
      </c>
      <c r="J45" s="9">
        <f t="shared" si="2"/>
        <v>125</v>
      </c>
      <c r="K45" s="111">
        <f t="shared" si="3"/>
        <v>0.73099415204678364</v>
      </c>
    </row>
    <row r="46" spans="2:11" ht="15.75" customHeight="1">
      <c r="B46" s="97">
        <v>41</v>
      </c>
      <c r="C46" s="98">
        <f t="shared" si="4"/>
        <v>14</v>
      </c>
      <c r="D46" s="75" t="s">
        <v>348</v>
      </c>
      <c r="E46" s="75" t="s">
        <v>94</v>
      </c>
      <c r="F46" s="71">
        <v>32</v>
      </c>
      <c r="H46" s="9">
        <f t="shared" si="0"/>
        <v>35</v>
      </c>
      <c r="I46" s="110">
        <f t="shared" si="1"/>
        <v>0.2046783625730994</v>
      </c>
      <c r="J46" s="9">
        <f t="shared" si="2"/>
        <v>125</v>
      </c>
      <c r="K46" s="111">
        <f t="shared" si="3"/>
        <v>0.73099415204678364</v>
      </c>
    </row>
    <row r="47" spans="2:11" ht="15.75" customHeight="1">
      <c r="B47" s="95">
        <v>42</v>
      </c>
      <c r="C47" s="96">
        <f t="shared" si="4"/>
        <v>14</v>
      </c>
      <c r="D47" s="20" t="s">
        <v>379</v>
      </c>
      <c r="E47" s="20" t="s">
        <v>375</v>
      </c>
      <c r="F47" s="15">
        <v>32</v>
      </c>
      <c r="H47" s="9">
        <f t="shared" si="0"/>
        <v>35</v>
      </c>
      <c r="I47" s="110">
        <f t="shared" si="1"/>
        <v>0.2046783625730994</v>
      </c>
      <c r="J47" s="9">
        <f t="shared" si="2"/>
        <v>125</v>
      </c>
      <c r="K47" s="111">
        <f t="shared" si="3"/>
        <v>0.73099415204678364</v>
      </c>
    </row>
    <row r="48" spans="2:11" ht="15.75" customHeight="1">
      <c r="B48" s="95">
        <v>43</v>
      </c>
      <c r="C48" s="96">
        <f t="shared" si="4"/>
        <v>14</v>
      </c>
      <c r="D48" s="34" t="s">
        <v>526</v>
      </c>
      <c r="E48" s="34" t="s">
        <v>509</v>
      </c>
      <c r="F48" s="14">
        <v>32</v>
      </c>
      <c r="H48" s="9">
        <f t="shared" si="0"/>
        <v>35</v>
      </c>
      <c r="I48" s="110">
        <f t="shared" si="1"/>
        <v>0.2046783625730994</v>
      </c>
      <c r="J48" s="9">
        <f t="shared" si="2"/>
        <v>125</v>
      </c>
      <c r="K48" s="111">
        <f t="shared" si="3"/>
        <v>0.73099415204678364</v>
      </c>
    </row>
    <row r="49" spans="2:11" ht="15.75" customHeight="1">
      <c r="B49" s="95">
        <v>44</v>
      </c>
      <c r="C49" s="96">
        <f t="shared" si="4"/>
        <v>14</v>
      </c>
      <c r="D49" s="34" t="s">
        <v>527</v>
      </c>
      <c r="E49" s="34" t="s">
        <v>509</v>
      </c>
      <c r="F49" s="14">
        <v>32</v>
      </c>
      <c r="H49" s="9">
        <f t="shared" si="0"/>
        <v>35</v>
      </c>
      <c r="I49" s="110">
        <f t="shared" si="1"/>
        <v>0.2046783625730994</v>
      </c>
      <c r="J49" s="9">
        <f t="shared" si="2"/>
        <v>125</v>
      </c>
      <c r="K49" s="111">
        <f t="shared" si="3"/>
        <v>0.73099415204678364</v>
      </c>
    </row>
    <row r="50" spans="2:11" ht="15.75" customHeight="1">
      <c r="B50" s="95">
        <v>45</v>
      </c>
      <c r="C50" s="96">
        <f t="shared" si="4"/>
        <v>14</v>
      </c>
      <c r="D50" s="34" t="s">
        <v>551</v>
      </c>
      <c r="E50" s="34" t="s">
        <v>539</v>
      </c>
      <c r="F50" s="14">
        <v>32</v>
      </c>
      <c r="H50" s="9">
        <f t="shared" si="0"/>
        <v>35</v>
      </c>
      <c r="I50" s="110">
        <f t="shared" si="1"/>
        <v>0.2046783625730994</v>
      </c>
      <c r="J50" s="9">
        <f t="shared" si="2"/>
        <v>125</v>
      </c>
      <c r="K50" s="111">
        <f t="shared" si="3"/>
        <v>0.73099415204678364</v>
      </c>
    </row>
    <row r="51" spans="2:11" ht="15.75" customHeight="1">
      <c r="B51" s="95">
        <v>46</v>
      </c>
      <c r="C51" s="96">
        <f t="shared" si="4"/>
        <v>14</v>
      </c>
      <c r="D51" s="34" t="s">
        <v>575</v>
      </c>
      <c r="E51" s="34" t="s">
        <v>93</v>
      </c>
      <c r="F51" s="14">
        <v>32</v>
      </c>
      <c r="H51" s="9">
        <f t="shared" si="0"/>
        <v>35</v>
      </c>
      <c r="I51" s="110">
        <f t="shared" si="1"/>
        <v>0.2046783625730994</v>
      </c>
      <c r="J51" s="9">
        <f t="shared" si="2"/>
        <v>125</v>
      </c>
      <c r="K51" s="111">
        <f t="shared" si="3"/>
        <v>0.73099415204678364</v>
      </c>
    </row>
    <row r="52" spans="2:11" ht="15.75" customHeight="1">
      <c r="B52" s="95">
        <v>47</v>
      </c>
      <c r="C52" s="96">
        <f t="shared" si="4"/>
        <v>15</v>
      </c>
      <c r="D52" s="21" t="s">
        <v>113</v>
      </c>
      <c r="E52" s="21" t="s">
        <v>96</v>
      </c>
      <c r="F52" s="17">
        <v>31</v>
      </c>
      <c r="H52" s="9">
        <f t="shared" si="0"/>
        <v>46</v>
      </c>
      <c r="I52" s="110">
        <f t="shared" si="1"/>
        <v>0.26900584795321636</v>
      </c>
      <c r="J52" s="9">
        <f t="shared" si="2"/>
        <v>118</v>
      </c>
      <c r="K52" s="111">
        <f t="shared" si="3"/>
        <v>0.6900584795321637</v>
      </c>
    </row>
    <row r="53" spans="2:11" ht="15.75" customHeight="1">
      <c r="B53" s="95">
        <v>48</v>
      </c>
      <c r="C53" s="96">
        <f t="shared" si="4"/>
        <v>15</v>
      </c>
      <c r="D53" s="27" t="s">
        <v>189</v>
      </c>
      <c r="E53" s="21" t="s">
        <v>151</v>
      </c>
      <c r="F53" s="15">
        <v>31</v>
      </c>
      <c r="H53" s="9">
        <f t="shared" si="0"/>
        <v>46</v>
      </c>
      <c r="I53" s="110">
        <f t="shared" si="1"/>
        <v>0.26900584795321636</v>
      </c>
      <c r="J53" s="9">
        <f t="shared" si="2"/>
        <v>118</v>
      </c>
      <c r="K53" s="111">
        <f t="shared" si="3"/>
        <v>0.6900584795321637</v>
      </c>
    </row>
    <row r="54" spans="2:11" ht="15.75" customHeight="1">
      <c r="B54" s="95">
        <v>49</v>
      </c>
      <c r="C54" s="96">
        <f t="shared" si="4"/>
        <v>15</v>
      </c>
      <c r="D54" s="21" t="s">
        <v>303</v>
      </c>
      <c r="E54" s="21" t="s">
        <v>84</v>
      </c>
      <c r="F54" s="17">
        <v>31</v>
      </c>
      <c r="H54" s="9">
        <f t="shared" si="0"/>
        <v>46</v>
      </c>
      <c r="I54" s="110">
        <f t="shared" si="1"/>
        <v>0.26900584795321636</v>
      </c>
      <c r="J54" s="9">
        <f t="shared" si="2"/>
        <v>118</v>
      </c>
      <c r="K54" s="111">
        <f t="shared" si="3"/>
        <v>0.6900584795321637</v>
      </c>
    </row>
    <row r="55" spans="2:11" ht="15.75" customHeight="1">
      <c r="B55" s="95">
        <v>50</v>
      </c>
      <c r="C55" s="96">
        <f t="shared" si="4"/>
        <v>15</v>
      </c>
      <c r="D55" s="20" t="s">
        <v>378</v>
      </c>
      <c r="E55" s="20" t="s">
        <v>375</v>
      </c>
      <c r="F55" s="15">
        <v>31</v>
      </c>
      <c r="H55" s="9">
        <f t="shared" si="0"/>
        <v>46</v>
      </c>
      <c r="I55" s="110">
        <f t="shared" si="1"/>
        <v>0.26900584795321636</v>
      </c>
      <c r="J55" s="9">
        <f t="shared" si="2"/>
        <v>118</v>
      </c>
      <c r="K55" s="111">
        <f t="shared" si="3"/>
        <v>0.6900584795321637</v>
      </c>
    </row>
    <row r="56" spans="2:11" ht="15.75" customHeight="1">
      <c r="B56" s="95">
        <v>51</v>
      </c>
      <c r="C56" s="96">
        <f t="shared" si="4"/>
        <v>15</v>
      </c>
      <c r="D56" s="21" t="s">
        <v>422</v>
      </c>
      <c r="E56" s="21" t="s">
        <v>383</v>
      </c>
      <c r="F56" s="17">
        <v>31</v>
      </c>
      <c r="H56" s="9">
        <f t="shared" si="0"/>
        <v>46</v>
      </c>
      <c r="I56" s="110">
        <f t="shared" si="1"/>
        <v>0.26900584795321636</v>
      </c>
      <c r="J56" s="9">
        <f t="shared" si="2"/>
        <v>118</v>
      </c>
      <c r="K56" s="111">
        <f t="shared" si="3"/>
        <v>0.6900584795321637</v>
      </c>
    </row>
    <row r="57" spans="2:11" ht="15.75" customHeight="1">
      <c r="B57" s="95">
        <v>52</v>
      </c>
      <c r="C57" s="96">
        <f t="shared" si="4"/>
        <v>15</v>
      </c>
      <c r="D57" s="21" t="s">
        <v>423</v>
      </c>
      <c r="E57" s="21" t="s">
        <v>383</v>
      </c>
      <c r="F57" s="17">
        <v>31</v>
      </c>
      <c r="H57" s="9">
        <f t="shared" si="0"/>
        <v>46</v>
      </c>
      <c r="I57" s="110">
        <f t="shared" si="1"/>
        <v>0.26900584795321636</v>
      </c>
      <c r="J57" s="9">
        <f t="shared" si="2"/>
        <v>118</v>
      </c>
      <c r="K57" s="111">
        <f t="shared" si="3"/>
        <v>0.6900584795321637</v>
      </c>
    </row>
    <row r="58" spans="2:11" ht="15.75" customHeight="1">
      <c r="B58" s="95">
        <v>53</v>
      </c>
      <c r="C58" s="96">
        <f t="shared" si="4"/>
        <v>15</v>
      </c>
      <c r="D58" s="32" t="s">
        <v>552</v>
      </c>
      <c r="E58" s="32" t="s">
        <v>539</v>
      </c>
      <c r="F58" s="9">
        <v>31</v>
      </c>
      <c r="H58" s="9">
        <f t="shared" si="0"/>
        <v>46</v>
      </c>
      <c r="I58" s="110">
        <f t="shared" si="1"/>
        <v>0.26900584795321636</v>
      </c>
      <c r="J58" s="9">
        <f t="shared" si="2"/>
        <v>118</v>
      </c>
      <c r="K58" s="111">
        <f t="shared" si="3"/>
        <v>0.6900584795321637</v>
      </c>
    </row>
    <row r="59" spans="2:11" ht="15.75" customHeight="1">
      <c r="B59" s="95">
        <v>54</v>
      </c>
      <c r="C59" s="96">
        <f t="shared" si="4"/>
        <v>16</v>
      </c>
      <c r="D59" s="20" t="s">
        <v>249</v>
      </c>
      <c r="E59" s="20" t="s">
        <v>239</v>
      </c>
      <c r="F59" s="15">
        <v>30</v>
      </c>
      <c r="H59" s="9">
        <f t="shared" si="0"/>
        <v>53</v>
      </c>
      <c r="I59" s="110">
        <f t="shared" si="1"/>
        <v>0.30994152046783624</v>
      </c>
      <c r="J59" s="9">
        <f t="shared" si="2"/>
        <v>114</v>
      </c>
      <c r="K59" s="111">
        <f t="shared" si="3"/>
        <v>0.66666666666666663</v>
      </c>
    </row>
    <row r="60" spans="2:11" ht="15.75" customHeight="1">
      <c r="B60" s="95">
        <v>55</v>
      </c>
      <c r="C60" s="96">
        <f t="shared" si="4"/>
        <v>16</v>
      </c>
      <c r="D60" s="21" t="s">
        <v>424</v>
      </c>
      <c r="E60" s="21" t="s">
        <v>383</v>
      </c>
      <c r="F60" s="17">
        <v>30</v>
      </c>
      <c r="H60" s="9">
        <f t="shared" si="0"/>
        <v>53</v>
      </c>
      <c r="I60" s="110">
        <f t="shared" si="1"/>
        <v>0.30994152046783624</v>
      </c>
      <c r="J60" s="9">
        <f t="shared" si="2"/>
        <v>114</v>
      </c>
      <c r="K60" s="111">
        <f t="shared" si="3"/>
        <v>0.66666666666666663</v>
      </c>
    </row>
    <row r="61" spans="2:11" ht="15.75" customHeight="1">
      <c r="B61" s="95">
        <v>56</v>
      </c>
      <c r="C61" s="96">
        <f t="shared" si="4"/>
        <v>16</v>
      </c>
      <c r="D61" s="21" t="s">
        <v>425</v>
      </c>
      <c r="E61" s="21" t="s">
        <v>383</v>
      </c>
      <c r="F61" s="17">
        <v>30</v>
      </c>
      <c r="H61" s="9">
        <f t="shared" si="0"/>
        <v>53</v>
      </c>
      <c r="I61" s="110">
        <f t="shared" si="1"/>
        <v>0.30994152046783624</v>
      </c>
      <c r="J61" s="9">
        <f t="shared" si="2"/>
        <v>114</v>
      </c>
      <c r="K61" s="111">
        <f t="shared" si="3"/>
        <v>0.66666666666666663</v>
      </c>
    </row>
    <row r="62" spans="2:11" ht="15.75" customHeight="1">
      <c r="B62" s="95">
        <v>57</v>
      </c>
      <c r="C62" s="96">
        <f t="shared" si="4"/>
        <v>16</v>
      </c>
      <c r="D62" s="21" t="s">
        <v>426</v>
      </c>
      <c r="E62" s="21" t="s">
        <v>383</v>
      </c>
      <c r="F62" s="17">
        <v>30</v>
      </c>
      <c r="H62" s="9">
        <f t="shared" si="0"/>
        <v>53</v>
      </c>
      <c r="I62" s="110">
        <f t="shared" si="1"/>
        <v>0.30994152046783624</v>
      </c>
      <c r="J62" s="9">
        <f t="shared" si="2"/>
        <v>114</v>
      </c>
      <c r="K62" s="111">
        <f t="shared" si="3"/>
        <v>0.66666666666666663</v>
      </c>
    </row>
    <row r="63" spans="2:11" ht="15.75" customHeight="1">
      <c r="B63" s="95">
        <v>58</v>
      </c>
      <c r="C63" s="96">
        <f t="shared" si="4"/>
        <v>17</v>
      </c>
      <c r="D63" s="21" t="s">
        <v>270</v>
      </c>
      <c r="E63" s="21" t="s">
        <v>82</v>
      </c>
      <c r="F63" s="17">
        <v>29</v>
      </c>
      <c r="H63" s="9">
        <f t="shared" si="0"/>
        <v>57</v>
      </c>
      <c r="I63" s="110">
        <f t="shared" si="1"/>
        <v>0.33333333333333331</v>
      </c>
      <c r="J63" s="9">
        <f t="shared" si="2"/>
        <v>110</v>
      </c>
      <c r="K63" s="111">
        <f t="shared" si="3"/>
        <v>0.64327485380116955</v>
      </c>
    </row>
    <row r="64" spans="2:11" ht="15.75" customHeight="1">
      <c r="B64" s="95">
        <v>59</v>
      </c>
      <c r="C64" s="96">
        <f t="shared" si="4"/>
        <v>17</v>
      </c>
      <c r="D64" s="20" t="s">
        <v>280</v>
      </c>
      <c r="E64" s="20" t="s">
        <v>85</v>
      </c>
      <c r="F64" s="15">
        <v>29</v>
      </c>
      <c r="H64" s="9">
        <f t="shared" si="0"/>
        <v>57</v>
      </c>
      <c r="I64" s="110">
        <f t="shared" si="1"/>
        <v>0.33333333333333331</v>
      </c>
      <c r="J64" s="9">
        <f t="shared" si="2"/>
        <v>110</v>
      </c>
      <c r="K64" s="111">
        <f t="shared" si="3"/>
        <v>0.64327485380116955</v>
      </c>
    </row>
    <row r="65" spans="2:11" ht="15.75" customHeight="1">
      <c r="B65" s="95">
        <v>60</v>
      </c>
      <c r="C65" s="96">
        <f t="shared" si="4"/>
        <v>17</v>
      </c>
      <c r="D65" s="21" t="s">
        <v>304</v>
      </c>
      <c r="E65" s="21" t="s">
        <v>84</v>
      </c>
      <c r="F65" s="17">
        <v>29</v>
      </c>
      <c r="H65" s="9">
        <f t="shared" si="0"/>
        <v>57</v>
      </c>
      <c r="I65" s="110">
        <f t="shared" si="1"/>
        <v>0.33333333333333331</v>
      </c>
      <c r="J65" s="9">
        <f t="shared" si="2"/>
        <v>110</v>
      </c>
      <c r="K65" s="111">
        <f t="shared" si="3"/>
        <v>0.64327485380116955</v>
      </c>
    </row>
    <row r="66" spans="2:11" ht="15.75" customHeight="1">
      <c r="B66" s="95">
        <v>61</v>
      </c>
      <c r="C66" s="96">
        <f t="shared" si="4"/>
        <v>17</v>
      </c>
      <c r="D66" s="21" t="s">
        <v>427</v>
      </c>
      <c r="E66" s="21" t="s">
        <v>383</v>
      </c>
      <c r="F66" s="17">
        <v>29</v>
      </c>
      <c r="H66" s="9">
        <f t="shared" si="0"/>
        <v>57</v>
      </c>
      <c r="I66" s="110">
        <f t="shared" si="1"/>
        <v>0.33333333333333331</v>
      </c>
      <c r="J66" s="9">
        <f t="shared" si="2"/>
        <v>110</v>
      </c>
      <c r="K66" s="111">
        <f t="shared" si="3"/>
        <v>0.64327485380116955</v>
      </c>
    </row>
    <row r="67" spans="2:11" ht="15.75" customHeight="1">
      <c r="B67" s="95">
        <v>62</v>
      </c>
      <c r="C67" s="96">
        <f t="shared" si="4"/>
        <v>18</v>
      </c>
      <c r="D67" s="21" t="s">
        <v>114</v>
      </c>
      <c r="E67" s="21" t="s">
        <v>96</v>
      </c>
      <c r="F67" s="17">
        <v>28</v>
      </c>
      <c r="H67" s="9">
        <f t="shared" si="0"/>
        <v>61</v>
      </c>
      <c r="I67" s="110">
        <f t="shared" si="1"/>
        <v>0.35672514619883039</v>
      </c>
      <c r="J67" s="9">
        <f t="shared" si="2"/>
        <v>97</v>
      </c>
      <c r="K67" s="111">
        <f t="shared" si="3"/>
        <v>0.56725146198830412</v>
      </c>
    </row>
    <row r="68" spans="2:11" ht="15.75" customHeight="1">
      <c r="B68" s="95">
        <v>63</v>
      </c>
      <c r="C68" s="96">
        <f t="shared" si="4"/>
        <v>18</v>
      </c>
      <c r="D68" s="4" t="s">
        <v>190</v>
      </c>
      <c r="E68" s="21" t="s">
        <v>151</v>
      </c>
      <c r="F68" s="17">
        <v>28</v>
      </c>
      <c r="H68" s="9">
        <f t="shared" si="0"/>
        <v>61</v>
      </c>
      <c r="I68" s="110">
        <f t="shared" si="1"/>
        <v>0.35672514619883039</v>
      </c>
      <c r="J68" s="9">
        <f t="shared" si="2"/>
        <v>97</v>
      </c>
      <c r="K68" s="111">
        <f t="shared" si="3"/>
        <v>0.56725146198830412</v>
      </c>
    </row>
    <row r="69" spans="2:11" ht="15.75" customHeight="1">
      <c r="B69" s="95">
        <v>64</v>
      </c>
      <c r="C69" s="96">
        <f t="shared" si="4"/>
        <v>18</v>
      </c>
      <c r="D69" s="4" t="s">
        <v>191</v>
      </c>
      <c r="E69" s="21" t="s">
        <v>151</v>
      </c>
      <c r="F69" s="17">
        <v>28</v>
      </c>
      <c r="H69" s="9">
        <f t="shared" si="0"/>
        <v>61</v>
      </c>
      <c r="I69" s="110">
        <f t="shared" si="1"/>
        <v>0.35672514619883039</v>
      </c>
      <c r="J69" s="9">
        <f t="shared" si="2"/>
        <v>97</v>
      </c>
      <c r="K69" s="111">
        <f t="shared" si="3"/>
        <v>0.56725146198830412</v>
      </c>
    </row>
    <row r="70" spans="2:11" ht="15.75" customHeight="1">
      <c r="B70" s="95">
        <v>65</v>
      </c>
      <c r="C70" s="96">
        <f t="shared" si="4"/>
        <v>18</v>
      </c>
      <c r="D70" s="4" t="s">
        <v>192</v>
      </c>
      <c r="E70" s="21" t="s">
        <v>151</v>
      </c>
      <c r="F70" s="17">
        <v>28</v>
      </c>
      <c r="H70" s="9">
        <f t="shared" si="0"/>
        <v>61</v>
      </c>
      <c r="I70" s="110">
        <f t="shared" si="1"/>
        <v>0.35672514619883039</v>
      </c>
      <c r="J70" s="9">
        <f t="shared" si="2"/>
        <v>97</v>
      </c>
      <c r="K70" s="111">
        <f t="shared" si="3"/>
        <v>0.56725146198830412</v>
      </c>
    </row>
    <row r="71" spans="2:11" ht="15.75" customHeight="1">
      <c r="B71" s="95">
        <v>66</v>
      </c>
      <c r="C71" s="96">
        <f t="shared" si="4"/>
        <v>18</v>
      </c>
      <c r="D71" s="4" t="s">
        <v>193</v>
      </c>
      <c r="E71" s="21" t="s">
        <v>151</v>
      </c>
      <c r="F71" s="17">
        <v>28</v>
      </c>
      <c r="H71" s="9">
        <f t="shared" ref="H71:H134" si="5">MATCH(C71-1,C$6:C$176,1)</f>
        <v>61</v>
      </c>
      <c r="I71" s="110">
        <f t="shared" ref="I71:I134" si="6">H71/171</f>
        <v>0.35672514619883039</v>
      </c>
      <c r="J71" s="9">
        <f t="shared" ref="J71:J134" si="7">172-MATCH(C71+1,C$6:C$176,0)</f>
        <v>97</v>
      </c>
      <c r="K71" s="111">
        <f t="shared" ref="K71:K134" si="8">J71/171</f>
        <v>0.56725146198830412</v>
      </c>
    </row>
    <row r="72" spans="2:11" ht="15.75" customHeight="1">
      <c r="B72" s="95">
        <v>67</v>
      </c>
      <c r="C72" s="96">
        <f t="shared" ref="C72:C135" si="9">IF(F72=F71,C71,C71+1)</f>
        <v>18</v>
      </c>
      <c r="D72" s="4" t="s">
        <v>194</v>
      </c>
      <c r="E72" s="21" t="s">
        <v>151</v>
      </c>
      <c r="F72" s="17">
        <v>28</v>
      </c>
      <c r="H72" s="9">
        <f t="shared" si="5"/>
        <v>61</v>
      </c>
      <c r="I72" s="110">
        <f t="shared" si="6"/>
        <v>0.35672514619883039</v>
      </c>
      <c r="J72" s="9">
        <f t="shared" si="7"/>
        <v>97</v>
      </c>
      <c r="K72" s="111">
        <f t="shared" si="8"/>
        <v>0.56725146198830412</v>
      </c>
    </row>
    <row r="73" spans="2:11" ht="15.75" customHeight="1">
      <c r="B73" s="95">
        <v>68</v>
      </c>
      <c r="C73" s="96">
        <f t="shared" si="9"/>
        <v>18</v>
      </c>
      <c r="D73" s="20" t="s">
        <v>369</v>
      </c>
      <c r="E73" s="20" t="s">
        <v>361</v>
      </c>
      <c r="F73" s="15">
        <v>28</v>
      </c>
      <c r="H73" s="9">
        <f t="shared" si="5"/>
        <v>61</v>
      </c>
      <c r="I73" s="110">
        <f t="shared" si="6"/>
        <v>0.35672514619883039</v>
      </c>
      <c r="J73" s="9">
        <f t="shared" si="7"/>
        <v>97</v>
      </c>
      <c r="K73" s="111">
        <f t="shared" si="8"/>
        <v>0.56725146198830412</v>
      </c>
    </row>
    <row r="74" spans="2:11" ht="15.75" customHeight="1">
      <c r="B74" s="95">
        <v>69</v>
      </c>
      <c r="C74" s="96">
        <f t="shared" si="9"/>
        <v>18</v>
      </c>
      <c r="D74" s="20" t="s">
        <v>370</v>
      </c>
      <c r="E74" s="20" t="s">
        <v>361</v>
      </c>
      <c r="F74" s="15">
        <v>28</v>
      </c>
      <c r="H74" s="9">
        <f t="shared" si="5"/>
        <v>61</v>
      </c>
      <c r="I74" s="110">
        <f t="shared" si="6"/>
        <v>0.35672514619883039</v>
      </c>
      <c r="J74" s="9">
        <f t="shared" si="7"/>
        <v>97</v>
      </c>
      <c r="K74" s="111">
        <f t="shared" si="8"/>
        <v>0.56725146198830412</v>
      </c>
    </row>
    <row r="75" spans="2:11" ht="15.75" customHeight="1">
      <c r="B75" s="95">
        <v>70</v>
      </c>
      <c r="C75" s="96">
        <f t="shared" si="9"/>
        <v>18</v>
      </c>
      <c r="D75" s="35" t="s">
        <v>18</v>
      </c>
      <c r="E75" s="20" t="s">
        <v>41</v>
      </c>
      <c r="F75" s="15">
        <v>28</v>
      </c>
      <c r="H75" s="9">
        <f t="shared" si="5"/>
        <v>61</v>
      </c>
      <c r="I75" s="110">
        <f t="shared" si="6"/>
        <v>0.35672514619883039</v>
      </c>
      <c r="J75" s="9">
        <f t="shared" si="7"/>
        <v>97</v>
      </c>
      <c r="K75" s="111">
        <f t="shared" si="8"/>
        <v>0.56725146198830412</v>
      </c>
    </row>
    <row r="76" spans="2:11" ht="15.75" customHeight="1">
      <c r="B76" s="95">
        <v>71</v>
      </c>
      <c r="C76" s="96">
        <f t="shared" si="9"/>
        <v>18</v>
      </c>
      <c r="D76" s="21" t="s">
        <v>377</v>
      </c>
      <c r="E76" s="21" t="s">
        <v>375</v>
      </c>
      <c r="F76" s="17">
        <v>28</v>
      </c>
      <c r="H76" s="9">
        <f t="shared" si="5"/>
        <v>61</v>
      </c>
      <c r="I76" s="110">
        <f t="shared" si="6"/>
        <v>0.35672514619883039</v>
      </c>
      <c r="J76" s="9">
        <f t="shared" si="7"/>
        <v>97</v>
      </c>
      <c r="K76" s="111">
        <f t="shared" si="8"/>
        <v>0.56725146198830412</v>
      </c>
    </row>
    <row r="77" spans="2:11" ht="15.75" customHeight="1">
      <c r="B77" s="95">
        <v>72</v>
      </c>
      <c r="C77" s="96">
        <f t="shared" si="9"/>
        <v>18</v>
      </c>
      <c r="D77" s="21" t="s">
        <v>428</v>
      </c>
      <c r="E77" s="21" t="s">
        <v>383</v>
      </c>
      <c r="F77" s="17">
        <v>28</v>
      </c>
      <c r="H77" s="9">
        <f t="shared" si="5"/>
        <v>61</v>
      </c>
      <c r="I77" s="110">
        <f t="shared" si="6"/>
        <v>0.35672514619883039</v>
      </c>
      <c r="J77" s="9">
        <f t="shared" si="7"/>
        <v>97</v>
      </c>
      <c r="K77" s="111">
        <f t="shared" si="8"/>
        <v>0.56725146198830412</v>
      </c>
    </row>
    <row r="78" spans="2:11" ht="15.75" customHeight="1">
      <c r="B78" s="95">
        <v>73</v>
      </c>
      <c r="C78" s="96">
        <f t="shared" si="9"/>
        <v>18</v>
      </c>
      <c r="D78" s="21" t="s">
        <v>429</v>
      </c>
      <c r="E78" s="21" t="s">
        <v>383</v>
      </c>
      <c r="F78" s="17">
        <v>28</v>
      </c>
      <c r="H78" s="9">
        <f t="shared" si="5"/>
        <v>61</v>
      </c>
      <c r="I78" s="110">
        <f t="shared" si="6"/>
        <v>0.35672514619883039</v>
      </c>
      <c r="J78" s="9">
        <f t="shared" si="7"/>
        <v>97</v>
      </c>
      <c r="K78" s="111">
        <f t="shared" si="8"/>
        <v>0.56725146198830412</v>
      </c>
    </row>
    <row r="79" spans="2:11" ht="15.75" customHeight="1">
      <c r="B79" s="95">
        <v>74</v>
      </c>
      <c r="C79" s="96">
        <f t="shared" si="9"/>
        <v>18</v>
      </c>
      <c r="D79" s="21" t="s">
        <v>430</v>
      </c>
      <c r="E79" s="21" t="s">
        <v>383</v>
      </c>
      <c r="F79" s="17">
        <v>28</v>
      </c>
      <c r="H79" s="9">
        <f t="shared" si="5"/>
        <v>61</v>
      </c>
      <c r="I79" s="110">
        <f t="shared" si="6"/>
        <v>0.35672514619883039</v>
      </c>
      <c r="J79" s="9">
        <f t="shared" si="7"/>
        <v>97</v>
      </c>
      <c r="K79" s="111">
        <f t="shared" si="8"/>
        <v>0.56725146198830412</v>
      </c>
    </row>
    <row r="80" spans="2:11" ht="15.75" customHeight="1">
      <c r="B80" s="95">
        <v>75</v>
      </c>
      <c r="C80" s="96">
        <f t="shared" si="9"/>
        <v>19</v>
      </c>
      <c r="D80" s="21" t="s">
        <v>115</v>
      </c>
      <c r="E80" s="21" t="s">
        <v>96</v>
      </c>
      <c r="F80" s="17">
        <v>27</v>
      </c>
      <c r="H80" s="9">
        <f t="shared" si="5"/>
        <v>74</v>
      </c>
      <c r="I80" s="110">
        <f t="shared" si="6"/>
        <v>0.43274853801169588</v>
      </c>
      <c r="J80" s="9">
        <f t="shared" si="7"/>
        <v>90</v>
      </c>
      <c r="K80" s="111">
        <f t="shared" si="8"/>
        <v>0.52631578947368418</v>
      </c>
    </row>
    <row r="81" spans="2:11" ht="15.75" customHeight="1">
      <c r="B81" s="95">
        <v>76</v>
      </c>
      <c r="C81" s="96">
        <f t="shared" si="9"/>
        <v>19</v>
      </c>
      <c r="D81" s="4" t="s">
        <v>195</v>
      </c>
      <c r="E81" s="21" t="s">
        <v>151</v>
      </c>
      <c r="F81" s="17">
        <v>27</v>
      </c>
      <c r="H81" s="9">
        <f t="shared" si="5"/>
        <v>74</v>
      </c>
      <c r="I81" s="110">
        <f t="shared" si="6"/>
        <v>0.43274853801169588</v>
      </c>
      <c r="J81" s="9">
        <f t="shared" si="7"/>
        <v>90</v>
      </c>
      <c r="K81" s="111">
        <f t="shared" si="8"/>
        <v>0.52631578947368418</v>
      </c>
    </row>
    <row r="82" spans="2:11" ht="15.75" customHeight="1">
      <c r="B82" s="95">
        <v>77</v>
      </c>
      <c r="C82" s="96">
        <f t="shared" si="9"/>
        <v>19</v>
      </c>
      <c r="D82" s="21" t="s">
        <v>431</v>
      </c>
      <c r="E82" s="21" t="s">
        <v>383</v>
      </c>
      <c r="F82" s="17">
        <v>27</v>
      </c>
      <c r="H82" s="9">
        <f t="shared" si="5"/>
        <v>74</v>
      </c>
      <c r="I82" s="110">
        <f t="shared" si="6"/>
        <v>0.43274853801169588</v>
      </c>
      <c r="J82" s="9">
        <f t="shared" si="7"/>
        <v>90</v>
      </c>
      <c r="K82" s="111">
        <f t="shared" si="8"/>
        <v>0.52631578947368418</v>
      </c>
    </row>
    <row r="83" spans="2:11" ht="15.75" customHeight="1">
      <c r="B83" s="95">
        <v>78</v>
      </c>
      <c r="C83" s="96">
        <f t="shared" si="9"/>
        <v>19</v>
      </c>
      <c r="D83" s="21" t="s">
        <v>432</v>
      </c>
      <c r="E83" s="21" t="s">
        <v>383</v>
      </c>
      <c r="F83" s="17">
        <v>27</v>
      </c>
      <c r="H83" s="9">
        <f t="shared" si="5"/>
        <v>74</v>
      </c>
      <c r="I83" s="110">
        <f t="shared" si="6"/>
        <v>0.43274853801169588</v>
      </c>
      <c r="J83" s="9">
        <f t="shared" si="7"/>
        <v>90</v>
      </c>
      <c r="K83" s="111">
        <f t="shared" si="8"/>
        <v>0.52631578947368418</v>
      </c>
    </row>
    <row r="84" spans="2:11" ht="15.75" customHeight="1">
      <c r="B84" s="95">
        <v>79</v>
      </c>
      <c r="C84" s="96">
        <f t="shared" si="9"/>
        <v>19</v>
      </c>
      <c r="D84" s="21" t="s">
        <v>433</v>
      </c>
      <c r="E84" s="21" t="s">
        <v>383</v>
      </c>
      <c r="F84" s="17">
        <v>27</v>
      </c>
      <c r="H84" s="9">
        <f t="shared" si="5"/>
        <v>74</v>
      </c>
      <c r="I84" s="110">
        <f t="shared" si="6"/>
        <v>0.43274853801169588</v>
      </c>
      <c r="J84" s="9">
        <f t="shared" si="7"/>
        <v>90</v>
      </c>
      <c r="K84" s="111">
        <f t="shared" si="8"/>
        <v>0.52631578947368418</v>
      </c>
    </row>
    <row r="85" spans="2:11" ht="15.75" customHeight="1">
      <c r="B85" s="95">
        <v>80</v>
      </c>
      <c r="C85" s="96">
        <f t="shared" si="9"/>
        <v>19</v>
      </c>
      <c r="D85" s="32" t="s">
        <v>553</v>
      </c>
      <c r="E85" s="32" t="s">
        <v>539</v>
      </c>
      <c r="F85" s="9">
        <v>27</v>
      </c>
      <c r="H85" s="9">
        <f t="shared" si="5"/>
        <v>74</v>
      </c>
      <c r="I85" s="110">
        <f t="shared" si="6"/>
        <v>0.43274853801169588</v>
      </c>
      <c r="J85" s="9">
        <f t="shared" si="7"/>
        <v>90</v>
      </c>
      <c r="K85" s="111">
        <f t="shared" si="8"/>
        <v>0.52631578947368418</v>
      </c>
    </row>
    <row r="86" spans="2:11" ht="15.75" customHeight="1">
      <c r="B86" s="95">
        <v>81</v>
      </c>
      <c r="C86" s="96">
        <f t="shared" si="9"/>
        <v>19</v>
      </c>
      <c r="D86" s="34" t="s">
        <v>576</v>
      </c>
      <c r="E86" s="34" t="s">
        <v>93</v>
      </c>
      <c r="F86" s="14">
        <v>27</v>
      </c>
      <c r="H86" s="9">
        <f t="shared" si="5"/>
        <v>74</v>
      </c>
      <c r="I86" s="110">
        <f t="shared" si="6"/>
        <v>0.43274853801169588</v>
      </c>
      <c r="J86" s="9">
        <f t="shared" si="7"/>
        <v>90</v>
      </c>
      <c r="K86" s="111">
        <f t="shared" si="8"/>
        <v>0.52631578947368418</v>
      </c>
    </row>
    <row r="87" spans="2:11" ht="15.75" customHeight="1">
      <c r="B87" s="95">
        <v>82</v>
      </c>
      <c r="C87" s="96">
        <f t="shared" si="9"/>
        <v>20</v>
      </c>
      <c r="D87" s="4" t="s">
        <v>196</v>
      </c>
      <c r="E87" s="21" t="s">
        <v>151</v>
      </c>
      <c r="F87" s="17">
        <v>26</v>
      </c>
      <c r="H87" s="9">
        <f t="shared" si="5"/>
        <v>81</v>
      </c>
      <c r="I87" s="110">
        <f t="shared" si="6"/>
        <v>0.47368421052631576</v>
      </c>
      <c r="J87" s="9">
        <f t="shared" si="7"/>
        <v>80</v>
      </c>
      <c r="K87" s="111">
        <f t="shared" si="8"/>
        <v>0.46783625730994149</v>
      </c>
    </row>
    <row r="88" spans="2:11" ht="15.75" customHeight="1">
      <c r="B88" s="95">
        <v>83</v>
      </c>
      <c r="C88" s="96">
        <f t="shared" si="9"/>
        <v>20</v>
      </c>
      <c r="D88" s="4" t="s">
        <v>197</v>
      </c>
      <c r="E88" s="21" t="s">
        <v>151</v>
      </c>
      <c r="F88" s="17">
        <v>26</v>
      </c>
      <c r="H88" s="9">
        <f t="shared" si="5"/>
        <v>81</v>
      </c>
      <c r="I88" s="110">
        <f t="shared" si="6"/>
        <v>0.47368421052631576</v>
      </c>
      <c r="J88" s="9">
        <f t="shared" si="7"/>
        <v>80</v>
      </c>
      <c r="K88" s="111">
        <f t="shared" si="8"/>
        <v>0.46783625730994149</v>
      </c>
    </row>
    <row r="89" spans="2:11" ht="15.75" customHeight="1">
      <c r="B89" s="95">
        <v>84</v>
      </c>
      <c r="C89" s="96">
        <f t="shared" si="9"/>
        <v>20</v>
      </c>
      <c r="D89" s="4" t="s">
        <v>198</v>
      </c>
      <c r="E89" s="21" t="s">
        <v>151</v>
      </c>
      <c r="F89" s="17">
        <v>26</v>
      </c>
      <c r="H89" s="9">
        <f t="shared" si="5"/>
        <v>81</v>
      </c>
      <c r="I89" s="110">
        <f t="shared" si="6"/>
        <v>0.47368421052631576</v>
      </c>
      <c r="J89" s="9">
        <f t="shared" si="7"/>
        <v>80</v>
      </c>
      <c r="K89" s="111">
        <f t="shared" si="8"/>
        <v>0.46783625730994149</v>
      </c>
    </row>
    <row r="90" spans="2:11" ht="15.75" customHeight="1">
      <c r="B90" s="95">
        <v>85</v>
      </c>
      <c r="C90" s="96">
        <f t="shared" si="9"/>
        <v>20</v>
      </c>
      <c r="D90" s="4" t="s">
        <v>199</v>
      </c>
      <c r="E90" s="21" t="s">
        <v>151</v>
      </c>
      <c r="F90" s="17">
        <v>26</v>
      </c>
      <c r="H90" s="9">
        <f t="shared" si="5"/>
        <v>81</v>
      </c>
      <c r="I90" s="110">
        <f t="shared" si="6"/>
        <v>0.47368421052631576</v>
      </c>
      <c r="J90" s="9">
        <f t="shared" si="7"/>
        <v>80</v>
      </c>
      <c r="K90" s="111">
        <f t="shared" si="8"/>
        <v>0.46783625730994149</v>
      </c>
    </row>
    <row r="91" spans="2:11" ht="15.75" customHeight="1">
      <c r="B91" s="95">
        <v>86</v>
      </c>
      <c r="C91" s="96">
        <f t="shared" si="9"/>
        <v>20</v>
      </c>
      <c r="D91" s="20" t="s">
        <v>281</v>
      </c>
      <c r="E91" s="20" t="s">
        <v>85</v>
      </c>
      <c r="F91" s="15">
        <v>26</v>
      </c>
      <c r="H91" s="9">
        <f t="shared" si="5"/>
        <v>81</v>
      </c>
      <c r="I91" s="110">
        <f t="shared" si="6"/>
        <v>0.47368421052631576</v>
      </c>
      <c r="J91" s="9">
        <f t="shared" si="7"/>
        <v>80</v>
      </c>
      <c r="K91" s="111">
        <f t="shared" si="8"/>
        <v>0.46783625730994149</v>
      </c>
    </row>
    <row r="92" spans="2:11" ht="15.75" customHeight="1">
      <c r="B92" s="95">
        <v>87</v>
      </c>
      <c r="C92" s="96">
        <f t="shared" si="9"/>
        <v>20</v>
      </c>
      <c r="D92" s="20" t="s">
        <v>282</v>
      </c>
      <c r="E92" s="20" t="s">
        <v>85</v>
      </c>
      <c r="F92" s="15">
        <v>26</v>
      </c>
      <c r="H92" s="9">
        <f t="shared" si="5"/>
        <v>81</v>
      </c>
      <c r="I92" s="110">
        <f t="shared" si="6"/>
        <v>0.47368421052631576</v>
      </c>
      <c r="J92" s="9">
        <f t="shared" si="7"/>
        <v>80</v>
      </c>
      <c r="K92" s="111">
        <f t="shared" si="8"/>
        <v>0.46783625730994149</v>
      </c>
    </row>
    <row r="93" spans="2:11" ht="15.75" customHeight="1">
      <c r="B93" s="95">
        <v>88</v>
      </c>
      <c r="C93" s="96">
        <f t="shared" si="9"/>
        <v>20</v>
      </c>
      <c r="D93" s="21" t="s">
        <v>305</v>
      </c>
      <c r="E93" s="21" t="s">
        <v>84</v>
      </c>
      <c r="F93" s="17">
        <v>26</v>
      </c>
      <c r="H93" s="9">
        <f t="shared" si="5"/>
        <v>81</v>
      </c>
      <c r="I93" s="110">
        <f t="shared" si="6"/>
        <v>0.47368421052631576</v>
      </c>
      <c r="J93" s="9">
        <f t="shared" si="7"/>
        <v>80</v>
      </c>
      <c r="K93" s="111">
        <f t="shared" si="8"/>
        <v>0.46783625730994149</v>
      </c>
    </row>
    <row r="94" spans="2:11" ht="15.75" customHeight="1">
      <c r="B94" s="95">
        <v>89</v>
      </c>
      <c r="C94" s="96">
        <f t="shared" si="9"/>
        <v>20</v>
      </c>
      <c r="D94" s="21" t="s">
        <v>434</v>
      </c>
      <c r="E94" s="21" t="s">
        <v>383</v>
      </c>
      <c r="F94" s="17">
        <v>26</v>
      </c>
      <c r="H94" s="9">
        <f t="shared" si="5"/>
        <v>81</v>
      </c>
      <c r="I94" s="110">
        <f t="shared" si="6"/>
        <v>0.47368421052631576</v>
      </c>
      <c r="J94" s="9">
        <f t="shared" si="7"/>
        <v>80</v>
      </c>
      <c r="K94" s="111">
        <f t="shared" si="8"/>
        <v>0.46783625730994149</v>
      </c>
    </row>
    <row r="95" spans="2:11" ht="15.75" customHeight="1">
      <c r="B95" s="95">
        <v>90</v>
      </c>
      <c r="C95" s="96">
        <f t="shared" si="9"/>
        <v>20</v>
      </c>
      <c r="D95" s="32" t="s">
        <v>577</v>
      </c>
      <c r="E95" s="32" t="s">
        <v>93</v>
      </c>
      <c r="F95" s="9">
        <v>26</v>
      </c>
      <c r="H95" s="9">
        <f t="shared" si="5"/>
        <v>81</v>
      </c>
      <c r="I95" s="110">
        <f t="shared" si="6"/>
        <v>0.47368421052631576</v>
      </c>
      <c r="J95" s="9">
        <f t="shared" si="7"/>
        <v>80</v>
      </c>
      <c r="K95" s="111">
        <f t="shared" si="8"/>
        <v>0.46783625730994149</v>
      </c>
    </row>
    <row r="96" spans="2:11" ht="15.75" customHeight="1">
      <c r="B96" s="95">
        <v>91</v>
      </c>
      <c r="C96" s="96">
        <f t="shared" si="9"/>
        <v>20</v>
      </c>
      <c r="D96" s="34" t="s">
        <v>631</v>
      </c>
      <c r="E96" s="34" t="s">
        <v>81</v>
      </c>
      <c r="F96" s="14">
        <v>26</v>
      </c>
      <c r="H96" s="9">
        <f t="shared" si="5"/>
        <v>81</v>
      </c>
      <c r="I96" s="110">
        <f t="shared" si="6"/>
        <v>0.47368421052631576</v>
      </c>
      <c r="J96" s="9">
        <f t="shared" si="7"/>
        <v>80</v>
      </c>
      <c r="K96" s="111">
        <f t="shared" si="8"/>
        <v>0.46783625730994149</v>
      </c>
    </row>
    <row r="97" spans="2:11" ht="15.75" customHeight="1">
      <c r="B97" s="95">
        <v>92</v>
      </c>
      <c r="C97" s="96">
        <f t="shared" si="9"/>
        <v>21</v>
      </c>
      <c r="D97" s="4" t="s">
        <v>200</v>
      </c>
      <c r="E97" s="21" t="s">
        <v>151</v>
      </c>
      <c r="F97" s="17">
        <v>25</v>
      </c>
      <c r="H97" s="9">
        <f t="shared" si="5"/>
        <v>91</v>
      </c>
      <c r="I97" s="110">
        <f t="shared" si="6"/>
        <v>0.53216374269005851</v>
      </c>
      <c r="J97" s="9">
        <f t="shared" si="7"/>
        <v>69</v>
      </c>
      <c r="K97" s="111">
        <f t="shared" si="8"/>
        <v>0.40350877192982454</v>
      </c>
    </row>
    <row r="98" spans="2:11" ht="15.75" customHeight="1">
      <c r="B98" s="95">
        <v>93</v>
      </c>
      <c r="C98" s="96">
        <f t="shared" si="9"/>
        <v>21</v>
      </c>
      <c r="D98" s="4" t="s">
        <v>201</v>
      </c>
      <c r="E98" s="21" t="s">
        <v>151</v>
      </c>
      <c r="F98" s="17">
        <v>25</v>
      </c>
      <c r="H98" s="9">
        <f t="shared" si="5"/>
        <v>91</v>
      </c>
      <c r="I98" s="110">
        <f t="shared" si="6"/>
        <v>0.53216374269005851</v>
      </c>
      <c r="J98" s="9">
        <f t="shared" si="7"/>
        <v>69</v>
      </c>
      <c r="K98" s="111">
        <f t="shared" si="8"/>
        <v>0.40350877192982454</v>
      </c>
    </row>
    <row r="99" spans="2:11" ht="15.75" customHeight="1">
      <c r="B99" s="95">
        <v>94</v>
      </c>
      <c r="C99" s="96">
        <f t="shared" si="9"/>
        <v>21</v>
      </c>
      <c r="D99" s="21" t="s">
        <v>283</v>
      </c>
      <c r="E99" s="21" t="s">
        <v>85</v>
      </c>
      <c r="F99" s="17">
        <v>25</v>
      </c>
      <c r="H99" s="9">
        <f t="shared" si="5"/>
        <v>91</v>
      </c>
      <c r="I99" s="110">
        <f t="shared" si="6"/>
        <v>0.53216374269005851</v>
      </c>
      <c r="J99" s="9">
        <f t="shared" si="7"/>
        <v>69</v>
      </c>
      <c r="K99" s="111">
        <f t="shared" si="8"/>
        <v>0.40350877192982454</v>
      </c>
    </row>
    <row r="100" spans="2:11" ht="15.75" customHeight="1">
      <c r="B100" s="95">
        <v>95</v>
      </c>
      <c r="C100" s="96">
        <f t="shared" si="9"/>
        <v>21</v>
      </c>
      <c r="D100" s="21" t="s">
        <v>306</v>
      </c>
      <c r="E100" s="21" t="s">
        <v>84</v>
      </c>
      <c r="F100" s="17">
        <v>25</v>
      </c>
      <c r="H100" s="9">
        <f t="shared" si="5"/>
        <v>91</v>
      </c>
      <c r="I100" s="110">
        <f t="shared" si="6"/>
        <v>0.53216374269005851</v>
      </c>
      <c r="J100" s="9">
        <f t="shared" si="7"/>
        <v>69</v>
      </c>
      <c r="K100" s="111">
        <f t="shared" si="8"/>
        <v>0.40350877192982454</v>
      </c>
    </row>
    <row r="101" spans="2:11" ht="15.75" customHeight="1">
      <c r="B101" s="95">
        <v>96</v>
      </c>
      <c r="C101" s="96">
        <f t="shared" si="9"/>
        <v>21</v>
      </c>
      <c r="D101" s="21" t="s">
        <v>371</v>
      </c>
      <c r="E101" s="21" t="s">
        <v>361</v>
      </c>
      <c r="F101" s="17">
        <v>25</v>
      </c>
      <c r="H101" s="9">
        <f t="shared" si="5"/>
        <v>91</v>
      </c>
      <c r="I101" s="110">
        <f t="shared" si="6"/>
        <v>0.53216374269005851</v>
      </c>
      <c r="J101" s="9">
        <f t="shared" si="7"/>
        <v>69</v>
      </c>
      <c r="K101" s="111">
        <f t="shared" si="8"/>
        <v>0.40350877192982454</v>
      </c>
    </row>
    <row r="102" spans="2:11" ht="15.75" customHeight="1">
      <c r="B102" s="95">
        <v>97</v>
      </c>
      <c r="C102" s="96">
        <f t="shared" si="9"/>
        <v>21</v>
      </c>
      <c r="D102" s="21" t="s">
        <v>372</v>
      </c>
      <c r="E102" s="21" t="s">
        <v>361</v>
      </c>
      <c r="F102" s="17">
        <v>25</v>
      </c>
      <c r="H102" s="9">
        <f t="shared" si="5"/>
        <v>91</v>
      </c>
      <c r="I102" s="110">
        <f t="shared" si="6"/>
        <v>0.53216374269005851</v>
      </c>
      <c r="J102" s="9">
        <f t="shared" si="7"/>
        <v>69</v>
      </c>
      <c r="K102" s="111">
        <f t="shared" si="8"/>
        <v>0.40350877192982454</v>
      </c>
    </row>
    <row r="103" spans="2:11" ht="15.75" customHeight="1">
      <c r="B103" s="95">
        <v>98</v>
      </c>
      <c r="C103" s="96">
        <f t="shared" si="9"/>
        <v>21</v>
      </c>
      <c r="D103" s="37" t="s">
        <v>19</v>
      </c>
      <c r="E103" s="21" t="s">
        <v>41</v>
      </c>
      <c r="F103" s="17">
        <v>25</v>
      </c>
      <c r="H103" s="9">
        <f t="shared" si="5"/>
        <v>91</v>
      </c>
      <c r="I103" s="110">
        <f t="shared" si="6"/>
        <v>0.53216374269005851</v>
      </c>
      <c r="J103" s="9">
        <f t="shared" si="7"/>
        <v>69</v>
      </c>
      <c r="K103" s="111">
        <f t="shared" si="8"/>
        <v>0.40350877192982454</v>
      </c>
    </row>
    <row r="104" spans="2:11" ht="15.75" customHeight="1">
      <c r="B104" s="95">
        <v>99</v>
      </c>
      <c r="C104" s="96">
        <f t="shared" si="9"/>
        <v>21</v>
      </c>
      <c r="D104" s="37" t="s">
        <v>20</v>
      </c>
      <c r="E104" s="21" t="s">
        <v>41</v>
      </c>
      <c r="F104" s="17">
        <v>25</v>
      </c>
      <c r="H104" s="9">
        <f t="shared" si="5"/>
        <v>91</v>
      </c>
      <c r="I104" s="110">
        <f t="shared" si="6"/>
        <v>0.53216374269005851</v>
      </c>
      <c r="J104" s="9">
        <f t="shared" si="7"/>
        <v>69</v>
      </c>
      <c r="K104" s="111">
        <f t="shared" si="8"/>
        <v>0.40350877192982454</v>
      </c>
    </row>
    <row r="105" spans="2:11" ht="15.75" customHeight="1">
      <c r="B105" s="95">
        <v>100</v>
      </c>
      <c r="C105" s="96">
        <f t="shared" si="9"/>
        <v>21</v>
      </c>
      <c r="D105" s="21" t="s">
        <v>435</v>
      </c>
      <c r="E105" s="21" t="s">
        <v>383</v>
      </c>
      <c r="F105" s="17">
        <v>25</v>
      </c>
      <c r="H105" s="9">
        <f t="shared" si="5"/>
        <v>91</v>
      </c>
      <c r="I105" s="110">
        <f t="shared" si="6"/>
        <v>0.53216374269005851</v>
      </c>
      <c r="J105" s="9">
        <f t="shared" si="7"/>
        <v>69</v>
      </c>
      <c r="K105" s="111">
        <f t="shared" si="8"/>
        <v>0.40350877192982454</v>
      </c>
    </row>
    <row r="106" spans="2:11" ht="15.75" customHeight="1">
      <c r="B106" s="95">
        <v>101</v>
      </c>
      <c r="C106" s="96">
        <f t="shared" si="9"/>
        <v>21</v>
      </c>
      <c r="D106" s="21" t="s">
        <v>436</v>
      </c>
      <c r="E106" s="21" t="s">
        <v>383</v>
      </c>
      <c r="F106" s="17">
        <v>25</v>
      </c>
      <c r="H106" s="9">
        <f t="shared" si="5"/>
        <v>91</v>
      </c>
      <c r="I106" s="110">
        <f t="shared" si="6"/>
        <v>0.53216374269005851</v>
      </c>
      <c r="J106" s="9">
        <f t="shared" si="7"/>
        <v>69</v>
      </c>
      <c r="K106" s="111">
        <f t="shared" si="8"/>
        <v>0.40350877192982454</v>
      </c>
    </row>
    <row r="107" spans="2:11" ht="15.75" customHeight="1">
      <c r="B107" s="95">
        <v>102</v>
      </c>
      <c r="C107" s="96">
        <f t="shared" si="9"/>
        <v>21</v>
      </c>
      <c r="D107" s="21" t="s">
        <v>437</v>
      </c>
      <c r="E107" s="21" t="s">
        <v>383</v>
      </c>
      <c r="F107" s="17">
        <v>25</v>
      </c>
      <c r="H107" s="9">
        <f t="shared" si="5"/>
        <v>91</v>
      </c>
      <c r="I107" s="110">
        <f t="shared" si="6"/>
        <v>0.53216374269005851</v>
      </c>
      <c r="J107" s="9">
        <f t="shared" si="7"/>
        <v>69</v>
      </c>
      <c r="K107" s="111">
        <f t="shared" si="8"/>
        <v>0.40350877192982454</v>
      </c>
    </row>
    <row r="108" spans="2:11" ht="15.75" customHeight="1">
      <c r="B108" s="95">
        <v>103</v>
      </c>
      <c r="C108" s="96">
        <f t="shared" si="9"/>
        <v>22</v>
      </c>
      <c r="D108" s="21" t="s">
        <v>68</v>
      </c>
      <c r="E108" s="36" t="s">
        <v>53</v>
      </c>
      <c r="F108" s="17">
        <v>24</v>
      </c>
      <c r="H108" s="9">
        <f t="shared" si="5"/>
        <v>102</v>
      </c>
      <c r="I108" s="110">
        <f t="shared" si="6"/>
        <v>0.59649122807017541</v>
      </c>
      <c r="J108" s="9">
        <f t="shared" si="7"/>
        <v>49</v>
      </c>
      <c r="K108" s="111">
        <f t="shared" si="8"/>
        <v>0.28654970760233917</v>
      </c>
    </row>
    <row r="109" spans="2:11" ht="15.75" customHeight="1">
      <c r="B109" s="95">
        <v>104</v>
      </c>
      <c r="C109" s="96">
        <f t="shared" si="9"/>
        <v>22</v>
      </c>
      <c r="D109" s="21" t="s">
        <v>69</v>
      </c>
      <c r="E109" s="36" t="s">
        <v>53</v>
      </c>
      <c r="F109" s="17">
        <v>24</v>
      </c>
      <c r="H109" s="9">
        <f t="shared" si="5"/>
        <v>102</v>
      </c>
      <c r="I109" s="110">
        <f t="shared" si="6"/>
        <v>0.59649122807017541</v>
      </c>
      <c r="J109" s="9">
        <f t="shared" si="7"/>
        <v>49</v>
      </c>
      <c r="K109" s="111">
        <f t="shared" si="8"/>
        <v>0.28654970760233917</v>
      </c>
    </row>
    <row r="110" spans="2:11" ht="15.75" customHeight="1">
      <c r="B110" s="95">
        <v>105</v>
      </c>
      <c r="C110" s="96">
        <f t="shared" si="9"/>
        <v>22</v>
      </c>
      <c r="D110" s="21" t="s">
        <v>116</v>
      </c>
      <c r="E110" s="21" t="s">
        <v>96</v>
      </c>
      <c r="F110" s="17">
        <v>24</v>
      </c>
      <c r="H110" s="9">
        <f t="shared" si="5"/>
        <v>102</v>
      </c>
      <c r="I110" s="110">
        <f t="shared" si="6"/>
        <v>0.59649122807017541</v>
      </c>
      <c r="J110" s="9">
        <f t="shared" si="7"/>
        <v>49</v>
      </c>
      <c r="K110" s="111">
        <f t="shared" si="8"/>
        <v>0.28654970760233917</v>
      </c>
    </row>
    <row r="111" spans="2:11" ht="15.75" customHeight="1">
      <c r="B111" s="95">
        <v>106</v>
      </c>
      <c r="C111" s="96">
        <f t="shared" si="9"/>
        <v>22</v>
      </c>
      <c r="D111" s="21" t="s">
        <v>117</v>
      </c>
      <c r="E111" s="21" t="s">
        <v>96</v>
      </c>
      <c r="F111" s="17">
        <v>24</v>
      </c>
      <c r="H111" s="9">
        <f t="shared" si="5"/>
        <v>102</v>
      </c>
      <c r="I111" s="110">
        <f t="shared" si="6"/>
        <v>0.59649122807017541</v>
      </c>
      <c r="J111" s="9">
        <f t="shared" si="7"/>
        <v>49</v>
      </c>
      <c r="K111" s="111">
        <f t="shared" si="8"/>
        <v>0.28654970760233917</v>
      </c>
    </row>
    <row r="112" spans="2:11" ht="15.75" customHeight="1">
      <c r="B112" s="95">
        <v>107</v>
      </c>
      <c r="C112" s="96">
        <f t="shared" si="9"/>
        <v>22</v>
      </c>
      <c r="D112" s="4" t="s">
        <v>202</v>
      </c>
      <c r="E112" s="21" t="s">
        <v>151</v>
      </c>
      <c r="F112" s="17">
        <v>24</v>
      </c>
      <c r="H112" s="9">
        <f t="shared" si="5"/>
        <v>102</v>
      </c>
      <c r="I112" s="110">
        <f t="shared" si="6"/>
        <v>0.59649122807017541</v>
      </c>
      <c r="J112" s="9">
        <f t="shared" si="7"/>
        <v>49</v>
      </c>
      <c r="K112" s="111">
        <f t="shared" si="8"/>
        <v>0.28654970760233917</v>
      </c>
    </row>
    <row r="113" spans="2:11" ht="15.75" customHeight="1">
      <c r="B113" s="95">
        <v>108</v>
      </c>
      <c r="C113" s="96">
        <f t="shared" si="9"/>
        <v>22</v>
      </c>
      <c r="D113" s="4" t="s">
        <v>203</v>
      </c>
      <c r="E113" s="21" t="s">
        <v>151</v>
      </c>
      <c r="F113" s="17">
        <v>24</v>
      </c>
      <c r="H113" s="9">
        <f t="shared" si="5"/>
        <v>102</v>
      </c>
      <c r="I113" s="110">
        <f t="shared" si="6"/>
        <v>0.59649122807017541</v>
      </c>
      <c r="J113" s="9">
        <f t="shared" si="7"/>
        <v>49</v>
      </c>
      <c r="K113" s="111">
        <f t="shared" si="8"/>
        <v>0.28654970760233917</v>
      </c>
    </row>
    <row r="114" spans="2:11" ht="15.75" customHeight="1">
      <c r="B114" s="95">
        <v>109</v>
      </c>
      <c r="C114" s="96">
        <f t="shared" si="9"/>
        <v>22</v>
      </c>
      <c r="D114" s="4" t="s">
        <v>204</v>
      </c>
      <c r="E114" s="21" t="s">
        <v>151</v>
      </c>
      <c r="F114" s="17">
        <v>24</v>
      </c>
      <c r="H114" s="9">
        <f t="shared" si="5"/>
        <v>102</v>
      </c>
      <c r="I114" s="110">
        <f t="shared" si="6"/>
        <v>0.59649122807017541</v>
      </c>
      <c r="J114" s="9">
        <f t="shared" si="7"/>
        <v>49</v>
      </c>
      <c r="K114" s="111">
        <f t="shared" si="8"/>
        <v>0.28654970760233917</v>
      </c>
    </row>
    <row r="115" spans="2:11" ht="15.75" customHeight="1">
      <c r="B115" s="95">
        <v>110</v>
      </c>
      <c r="C115" s="96">
        <f t="shared" si="9"/>
        <v>22</v>
      </c>
      <c r="D115" s="20" t="s">
        <v>250</v>
      </c>
      <c r="E115" s="20" t="s">
        <v>239</v>
      </c>
      <c r="F115" s="15">
        <v>24</v>
      </c>
      <c r="H115" s="9">
        <f t="shared" si="5"/>
        <v>102</v>
      </c>
      <c r="I115" s="110">
        <f t="shared" si="6"/>
        <v>0.59649122807017541</v>
      </c>
      <c r="J115" s="9">
        <f t="shared" si="7"/>
        <v>49</v>
      </c>
      <c r="K115" s="111">
        <f t="shared" si="8"/>
        <v>0.28654970760233917</v>
      </c>
    </row>
    <row r="116" spans="2:11" ht="15.75" customHeight="1">
      <c r="B116" s="95">
        <v>111</v>
      </c>
      <c r="C116" s="96">
        <f t="shared" si="9"/>
        <v>22</v>
      </c>
      <c r="D116" s="20" t="s">
        <v>251</v>
      </c>
      <c r="E116" s="20" t="s">
        <v>239</v>
      </c>
      <c r="F116" s="15">
        <v>24</v>
      </c>
      <c r="H116" s="9">
        <f t="shared" si="5"/>
        <v>102</v>
      </c>
      <c r="I116" s="110">
        <f t="shared" si="6"/>
        <v>0.59649122807017541</v>
      </c>
      <c r="J116" s="9">
        <f t="shared" si="7"/>
        <v>49</v>
      </c>
      <c r="K116" s="111">
        <f t="shared" si="8"/>
        <v>0.28654970760233917</v>
      </c>
    </row>
    <row r="117" spans="2:11" ht="15.75" customHeight="1">
      <c r="B117" s="95">
        <v>112</v>
      </c>
      <c r="C117" s="96">
        <f t="shared" si="9"/>
        <v>22</v>
      </c>
      <c r="D117" s="21" t="s">
        <v>284</v>
      </c>
      <c r="E117" s="21" t="s">
        <v>85</v>
      </c>
      <c r="F117" s="17">
        <v>24</v>
      </c>
      <c r="H117" s="9">
        <f t="shared" si="5"/>
        <v>102</v>
      </c>
      <c r="I117" s="110">
        <f t="shared" si="6"/>
        <v>0.59649122807017541</v>
      </c>
      <c r="J117" s="9">
        <f t="shared" si="7"/>
        <v>49</v>
      </c>
      <c r="K117" s="111">
        <f t="shared" si="8"/>
        <v>0.28654970760233917</v>
      </c>
    </row>
    <row r="118" spans="2:11" ht="15.75" customHeight="1">
      <c r="B118" s="95">
        <v>113</v>
      </c>
      <c r="C118" s="96">
        <f t="shared" si="9"/>
        <v>22</v>
      </c>
      <c r="D118" s="21" t="s">
        <v>285</v>
      </c>
      <c r="E118" s="21" t="s">
        <v>85</v>
      </c>
      <c r="F118" s="17">
        <v>24</v>
      </c>
      <c r="H118" s="9">
        <f t="shared" si="5"/>
        <v>102</v>
      </c>
      <c r="I118" s="110">
        <f t="shared" si="6"/>
        <v>0.59649122807017541</v>
      </c>
      <c r="J118" s="9">
        <f t="shared" si="7"/>
        <v>49</v>
      </c>
      <c r="K118" s="111">
        <f t="shared" si="8"/>
        <v>0.28654970760233917</v>
      </c>
    </row>
    <row r="119" spans="2:11" ht="15.75" customHeight="1">
      <c r="B119" s="95">
        <v>114</v>
      </c>
      <c r="C119" s="96">
        <f t="shared" si="9"/>
        <v>22</v>
      </c>
      <c r="D119" s="21" t="s">
        <v>307</v>
      </c>
      <c r="E119" s="21" t="s">
        <v>84</v>
      </c>
      <c r="F119" s="17">
        <v>24</v>
      </c>
      <c r="H119" s="9">
        <f t="shared" si="5"/>
        <v>102</v>
      </c>
      <c r="I119" s="110">
        <f t="shared" si="6"/>
        <v>0.59649122807017541</v>
      </c>
      <c r="J119" s="9">
        <f t="shared" si="7"/>
        <v>49</v>
      </c>
      <c r="K119" s="111">
        <f t="shared" si="8"/>
        <v>0.28654970760233917</v>
      </c>
    </row>
    <row r="120" spans="2:11" ht="15.75" customHeight="1">
      <c r="B120" s="95">
        <v>115</v>
      </c>
      <c r="C120" s="96">
        <f t="shared" si="9"/>
        <v>22</v>
      </c>
      <c r="D120" s="21" t="s">
        <v>308</v>
      </c>
      <c r="E120" s="21" t="s">
        <v>84</v>
      </c>
      <c r="F120" s="17">
        <v>24</v>
      </c>
      <c r="H120" s="9">
        <f t="shared" si="5"/>
        <v>102</v>
      </c>
      <c r="I120" s="110">
        <f t="shared" si="6"/>
        <v>0.59649122807017541</v>
      </c>
      <c r="J120" s="9">
        <f t="shared" si="7"/>
        <v>49</v>
      </c>
      <c r="K120" s="111">
        <f t="shared" si="8"/>
        <v>0.28654970760233917</v>
      </c>
    </row>
    <row r="121" spans="2:11" ht="15.75" customHeight="1">
      <c r="B121" s="95">
        <v>116</v>
      </c>
      <c r="C121" s="96">
        <f t="shared" si="9"/>
        <v>22</v>
      </c>
      <c r="D121" s="21" t="s">
        <v>309</v>
      </c>
      <c r="E121" s="21" t="s">
        <v>84</v>
      </c>
      <c r="F121" s="17">
        <v>24</v>
      </c>
      <c r="H121" s="9">
        <f t="shared" si="5"/>
        <v>102</v>
      </c>
      <c r="I121" s="110">
        <f t="shared" si="6"/>
        <v>0.59649122807017541</v>
      </c>
      <c r="J121" s="9">
        <f t="shared" si="7"/>
        <v>49</v>
      </c>
      <c r="K121" s="111">
        <f t="shared" si="8"/>
        <v>0.28654970760233917</v>
      </c>
    </row>
    <row r="122" spans="2:11" ht="15.75" customHeight="1">
      <c r="B122" s="95">
        <v>117</v>
      </c>
      <c r="C122" s="96">
        <f t="shared" si="9"/>
        <v>22</v>
      </c>
      <c r="D122" s="21" t="s">
        <v>373</v>
      </c>
      <c r="E122" s="21" t="s">
        <v>361</v>
      </c>
      <c r="F122" s="17">
        <v>24</v>
      </c>
      <c r="H122" s="9">
        <f t="shared" si="5"/>
        <v>102</v>
      </c>
      <c r="I122" s="110">
        <f t="shared" si="6"/>
        <v>0.59649122807017541</v>
      </c>
      <c r="J122" s="9">
        <f t="shared" si="7"/>
        <v>49</v>
      </c>
      <c r="K122" s="111">
        <f t="shared" si="8"/>
        <v>0.28654970760233917</v>
      </c>
    </row>
    <row r="123" spans="2:11" ht="15.75" customHeight="1">
      <c r="B123" s="95">
        <v>118</v>
      </c>
      <c r="C123" s="96">
        <f t="shared" si="9"/>
        <v>22</v>
      </c>
      <c r="D123" s="21" t="s">
        <v>374</v>
      </c>
      <c r="E123" s="21" t="s">
        <v>361</v>
      </c>
      <c r="F123" s="17">
        <v>24</v>
      </c>
      <c r="H123" s="9">
        <f t="shared" si="5"/>
        <v>102</v>
      </c>
      <c r="I123" s="110">
        <f t="shared" si="6"/>
        <v>0.59649122807017541</v>
      </c>
      <c r="J123" s="9">
        <f t="shared" si="7"/>
        <v>49</v>
      </c>
      <c r="K123" s="111">
        <f t="shared" si="8"/>
        <v>0.28654970760233917</v>
      </c>
    </row>
    <row r="124" spans="2:11" ht="15.75" customHeight="1">
      <c r="B124" s="95">
        <v>119</v>
      </c>
      <c r="C124" s="96">
        <f t="shared" si="9"/>
        <v>22</v>
      </c>
      <c r="D124" s="21" t="s">
        <v>502</v>
      </c>
      <c r="E124" s="21" t="s">
        <v>494</v>
      </c>
      <c r="F124" s="17">
        <v>24</v>
      </c>
      <c r="H124" s="9">
        <f t="shared" si="5"/>
        <v>102</v>
      </c>
      <c r="I124" s="110">
        <f t="shared" si="6"/>
        <v>0.59649122807017541</v>
      </c>
      <c r="J124" s="9">
        <f t="shared" si="7"/>
        <v>49</v>
      </c>
      <c r="K124" s="111">
        <f t="shared" si="8"/>
        <v>0.28654970760233917</v>
      </c>
    </row>
    <row r="125" spans="2:11" ht="15.75" customHeight="1">
      <c r="B125" s="95">
        <v>120</v>
      </c>
      <c r="C125" s="96">
        <f t="shared" si="9"/>
        <v>22</v>
      </c>
      <c r="D125" s="32" t="s">
        <v>528</v>
      </c>
      <c r="E125" s="32" t="s">
        <v>509</v>
      </c>
      <c r="F125" s="9">
        <v>24</v>
      </c>
      <c r="H125" s="9">
        <f t="shared" si="5"/>
        <v>102</v>
      </c>
      <c r="I125" s="110">
        <f t="shared" si="6"/>
        <v>0.59649122807017541</v>
      </c>
      <c r="J125" s="9">
        <f t="shared" si="7"/>
        <v>49</v>
      </c>
      <c r="K125" s="111">
        <f t="shared" si="8"/>
        <v>0.28654970760233917</v>
      </c>
    </row>
    <row r="126" spans="2:11" ht="15.75" customHeight="1">
      <c r="B126" s="95">
        <v>121</v>
      </c>
      <c r="C126" s="96">
        <f t="shared" si="9"/>
        <v>22</v>
      </c>
      <c r="D126" s="32" t="s">
        <v>529</v>
      </c>
      <c r="E126" s="32" t="s">
        <v>509</v>
      </c>
      <c r="F126" s="9">
        <v>24</v>
      </c>
      <c r="H126" s="9">
        <f t="shared" si="5"/>
        <v>102</v>
      </c>
      <c r="I126" s="110">
        <f t="shared" si="6"/>
        <v>0.59649122807017541</v>
      </c>
      <c r="J126" s="9">
        <f t="shared" si="7"/>
        <v>49</v>
      </c>
      <c r="K126" s="111">
        <f t="shared" si="8"/>
        <v>0.28654970760233917</v>
      </c>
    </row>
    <row r="127" spans="2:11" ht="15.75" customHeight="1">
      <c r="B127" s="95">
        <v>122</v>
      </c>
      <c r="C127" s="96">
        <f t="shared" si="9"/>
        <v>22</v>
      </c>
      <c r="D127" s="32" t="s">
        <v>442</v>
      </c>
      <c r="E127" s="32" t="s">
        <v>93</v>
      </c>
      <c r="F127" s="9">
        <v>24</v>
      </c>
      <c r="H127" s="9">
        <f t="shared" si="5"/>
        <v>102</v>
      </c>
      <c r="I127" s="110">
        <f t="shared" si="6"/>
        <v>0.59649122807017541</v>
      </c>
      <c r="J127" s="9">
        <f t="shared" si="7"/>
        <v>49</v>
      </c>
      <c r="K127" s="111">
        <f t="shared" si="8"/>
        <v>0.28654970760233917</v>
      </c>
    </row>
    <row r="128" spans="2:11" ht="15.75" customHeight="1">
      <c r="B128" s="95">
        <v>123</v>
      </c>
      <c r="C128" s="96">
        <f t="shared" si="9"/>
        <v>23</v>
      </c>
      <c r="D128" s="21" t="s">
        <v>310</v>
      </c>
      <c r="E128" s="21" t="s">
        <v>84</v>
      </c>
      <c r="F128" s="17">
        <v>23</v>
      </c>
      <c r="H128" s="9">
        <f t="shared" si="5"/>
        <v>122</v>
      </c>
      <c r="I128" s="110">
        <f t="shared" si="6"/>
        <v>0.71345029239766078</v>
      </c>
      <c r="J128" s="9">
        <f t="shared" si="7"/>
        <v>45</v>
      </c>
      <c r="K128" s="111">
        <f t="shared" si="8"/>
        <v>0.26315789473684209</v>
      </c>
    </row>
    <row r="129" spans="2:11" ht="15.75" customHeight="1">
      <c r="B129" s="95">
        <v>124</v>
      </c>
      <c r="C129" s="96">
        <f t="shared" si="9"/>
        <v>23</v>
      </c>
      <c r="D129" s="21" t="s">
        <v>438</v>
      </c>
      <c r="E129" s="21" t="s">
        <v>383</v>
      </c>
      <c r="F129" s="17">
        <v>23</v>
      </c>
      <c r="H129" s="9">
        <f t="shared" si="5"/>
        <v>122</v>
      </c>
      <c r="I129" s="110">
        <f t="shared" si="6"/>
        <v>0.71345029239766078</v>
      </c>
      <c r="J129" s="9">
        <f t="shared" si="7"/>
        <v>45</v>
      </c>
      <c r="K129" s="111">
        <f t="shared" si="8"/>
        <v>0.26315789473684209</v>
      </c>
    </row>
    <row r="130" spans="2:11" ht="15.75" customHeight="1">
      <c r="B130" s="95">
        <v>125</v>
      </c>
      <c r="C130" s="96">
        <f t="shared" si="9"/>
        <v>23</v>
      </c>
      <c r="D130" s="21" t="s">
        <v>439</v>
      </c>
      <c r="E130" s="21" t="s">
        <v>383</v>
      </c>
      <c r="F130" s="17">
        <v>23</v>
      </c>
      <c r="H130" s="9">
        <f t="shared" si="5"/>
        <v>122</v>
      </c>
      <c r="I130" s="110">
        <f t="shared" si="6"/>
        <v>0.71345029239766078</v>
      </c>
      <c r="J130" s="9">
        <f t="shared" si="7"/>
        <v>45</v>
      </c>
      <c r="K130" s="111">
        <f t="shared" si="8"/>
        <v>0.26315789473684209</v>
      </c>
    </row>
    <row r="131" spans="2:11" ht="15.75" customHeight="1">
      <c r="B131" s="95">
        <v>126</v>
      </c>
      <c r="C131" s="96">
        <f t="shared" si="9"/>
        <v>23</v>
      </c>
      <c r="D131" s="21" t="s">
        <v>440</v>
      </c>
      <c r="E131" s="21" t="s">
        <v>383</v>
      </c>
      <c r="F131" s="17">
        <v>23</v>
      </c>
      <c r="H131" s="9">
        <f t="shared" si="5"/>
        <v>122</v>
      </c>
      <c r="I131" s="110">
        <f t="shared" si="6"/>
        <v>0.71345029239766078</v>
      </c>
      <c r="J131" s="9">
        <f t="shared" si="7"/>
        <v>45</v>
      </c>
      <c r="K131" s="111">
        <f t="shared" si="8"/>
        <v>0.26315789473684209</v>
      </c>
    </row>
    <row r="132" spans="2:11" ht="15.75" customHeight="1">
      <c r="B132" s="95">
        <v>127</v>
      </c>
      <c r="C132" s="96">
        <f t="shared" si="9"/>
        <v>24</v>
      </c>
      <c r="D132" s="21" t="s">
        <v>118</v>
      </c>
      <c r="E132" s="21" t="s">
        <v>96</v>
      </c>
      <c r="F132" s="17">
        <v>22</v>
      </c>
      <c r="H132" s="9">
        <f t="shared" si="5"/>
        <v>126</v>
      </c>
      <c r="I132" s="110">
        <f t="shared" si="6"/>
        <v>0.73684210526315785</v>
      </c>
      <c r="J132" s="9">
        <f t="shared" si="7"/>
        <v>38</v>
      </c>
      <c r="K132" s="111">
        <f t="shared" si="8"/>
        <v>0.22222222222222221</v>
      </c>
    </row>
    <row r="133" spans="2:11" ht="15.75" customHeight="1">
      <c r="B133" s="95">
        <v>128</v>
      </c>
      <c r="C133" s="96">
        <f t="shared" si="9"/>
        <v>24</v>
      </c>
      <c r="D133" s="21" t="s">
        <v>119</v>
      </c>
      <c r="E133" s="21" t="s">
        <v>96</v>
      </c>
      <c r="F133" s="17">
        <v>22</v>
      </c>
      <c r="H133" s="9">
        <f t="shared" si="5"/>
        <v>126</v>
      </c>
      <c r="I133" s="110">
        <f t="shared" si="6"/>
        <v>0.73684210526315785</v>
      </c>
      <c r="J133" s="9">
        <f t="shared" si="7"/>
        <v>38</v>
      </c>
      <c r="K133" s="111">
        <f t="shared" si="8"/>
        <v>0.22222222222222221</v>
      </c>
    </row>
    <row r="134" spans="2:11" ht="15.75" customHeight="1">
      <c r="B134" s="95">
        <v>129</v>
      </c>
      <c r="C134" s="96">
        <f t="shared" si="9"/>
        <v>24</v>
      </c>
      <c r="D134" s="4" t="s">
        <v>205</v>
      </c>
      <c r="E134" s="21" t="s">
        <v>151</v>
      </c>
      <c r="F134" s="17">
        <v>22</v>
      </c>
      <c r="H134" s="9">
        <f t="shared" si="5"/>
        <v>126</v>
      </c>
      <c r="I134" s="110">
        <f t="shared" si="6"/>
        <v>0.73684210526315785</v>
      </c>
      <c r="J134" s="9">
        <f t="shared" si="7"/>
        <v>38</v>
      </c>
      <c r="K134" s="111">
        <f t="shared" si="8"/>
        <v>0.22222222222222221</v>
      </c>
    </row>
    <row r="135" spans="2:11" ht="15.75" customHeight="1">
      <c r="B135" s="95">
        <v>130</v>
      </c>
      <c r="C135" s="96">
        <f t="shared" si="9"/>
        <v>24</v>
      </c>
      <c r="D135" s="4" t="s">
        <v>206</v>
      </c>
      <c r="E135" s="21" t="s">
        <v>151</v>
      </c>
      <c r="F135" s="17">
        <v>22</v>
      </c>
      <c r="H135" s="9">
        <f t="shared" ref="H135:H176" si="10">MATCH(C135-1,C$6:C$176,1)</f>
        <v>126</v>
      </c>
      <c r="I135" s="110">
        <f t="shared" ref="I135:I176" si="11">H135/171</f>
        <v>0.73684210526315785</v>
      </c>
      <c r="J135" s="9">
        <f t="shared" ref="J135:J175" si="12">172-MATCH(C135+1,C$6:C$176,0)</f>
        <v>38</v>
      </c>
      <c r="K135" s="111">
        <f t="shared" ref="K135:K176" si="13">J135/171</f>
        <v>0.22222222222222221</v>
      </c>
    </row>
    <row r="136" spans="2:11" ht="15.75" customHeight="1">
      <c r="B136" s="95">
        <v>131</v>
      </c>
      <c r="C136" s="96">
        <f t="shared" ref="C136:C176" si="14">IF(F136=F135,C135,C135+1)</f>
        <v>24</v>
      </c>
      <c r="D136" s="20" t="s">
        <v>350</v>
      </c>
      <c r="E136" s="20" t="s">
        <v>94</v>
      </c>
      <c r="F136" s="15">
        <v>22</v>
      </c>
      <c r="H136" s="9">
        <f t="shared" si="10"/>
        <v>126</v>
      </c>
      <c r="I136" s="110">
        <f t="shared" si="11"/>
        <v>0.73684210526315785</v>
      </c>
      <c r="J136" s="9">
        <f t="shared" si="12"/>
        <v>38</v>
      </c>
      <c r="K136" s="111">
        <f t="shared" si="13"/>
        <v>0.22222222222222221</v>
      </c>
    </row>
    <row r="137" spans="2:11" ht="15.75" customHeight="1">
      <c r="B137" s="95">
        <v>132</v>
      </c>
      <c r="C137" s="96">
        <f t="shared" si="14"/>
        <v>24</v>
      </c>
      <c r="D137" s="21" t="s">
        <v>441</v>
      </c>
      <c r="E137" s="21" t="s">
        <v>383</v>
      </c>
      <c r="F137" s="17">
        <v>22</v>
      </c>
      <c r="H137" s="9">
        <f t="shared" si="10"/>
        <v>126</v>
      </c>
      <c r="I137" s="110">
        <f t="shared" si="11"/>
        <v>0.73684210526315785</v>
      </c>
      <c r="J137" s="9">
        <f t="shared" si="12"/>
        <v>38</v>
      </c>
      <c r="K137" s="111">
        <f t="shared" si="13"/>
        <v>0.22222222222222221</v>
      </c>
    </row>
    <row r="138" spans="2:11" ht="15.75" customHeight="1">
      <c r="B138" s="95">
        <v>133</v>
      </c>
      <c r="C138" s="96">
        <f t="shared" si="14"/>
        <v>24</v>
      </c>
      <c r="D138" s="21" t="s">
        <v>442</v>
      </c>
      <c r="E138" s="21" t="s">
        <v>383</v>
      </c>
      <c r="F138" s="17">
        <v>22</v>
      </c>
      <c r="H138" s="9">
        <f t="shared" si="10"/>
        <v>126</v>
      </c>
      <c r="I138" s="110">
        <f t="shared" si="11"/>
        <v>0.73684210526315785</v>
      </c>
      <c r="J138" s="9">
        <f t="shared" si="12"/>
        <v>38</v>
      </c>
      <c r="K138" s="111">
        <f t="shared" si="13"/>
        <v>0.22222222222222221</v>
      </c>
    </row>
    <row r="139" spans="2:11" ht="15.75" customHeight="1">
      <c r="B139" s="95">
        <v>134</v>
      </c>
      <c r="C139" s="96">
        <f t="shared" si="14"/>
        <v>25</v>
      </c>
      <c r="D139" s="21" t="s">
        <v>271</v>
      </c>
      <c r="E139" s="21" t="s">
        <v>82</v>
      </c>
      <c r="F139" s="17">
        <v>21</v>
      </c>
      <c r="H139" s="9">
        <f t="shared" si="10"/>
        <v>133</v>
      </c>
      <c r="I139" s="110">
        <f t="shared" si="11"/>
        <v>0.77777777777777779</v>
      </c>
      <c r="J139" s="9">
        <f t="shared" si="12"/>
        <v>34</v>
      </c>
      <c r="K139" s="111">
        <f t="shared" si="13"/>
        <v>0.19883040935672514</v>
      </c>
    </row>
    <row r="140" spans="2:11" ht="15.75" customHeight="1">
      <c r="B140" s="95">
        <v>135</v>
      </c>
      <c r="C140" s="96">
        <f t="shared" si="14"/>
        <v>25</v>
      </c>
      <c r="D140" s="37" t="s">
        <v>21</v>
      </c>
      <c r="E140" s="21" t="s">
        <v>41</v>
      </c>
      <c r="F140" s="17">
        <v>21</v>
      </c>
      <c r="H140" s="9">
        <f t="shared" si="10"/>
        <v>133</v>
      </c>
      <c r="I140" s="110">
        <f t="shared" si="11"/>
        <v>0.77777777777777779</v>
      </c>
      <c r="J140" s="9">
        <f t="shared" si="12"/>
        <v>34</v>
      </c>
      <c r="K140" s="111">
        <f t="shared" si="13"/>
        <v>0.19883040935672514</v>
      </c>
    </row>
    <row r="141" spans="2:11" ht="15.75" customHeight="1">
      <c r="B141" s="95">
        <v>136</v>
      </c>
      <c r="C141" s="96">
        <f t="shared" si="14"/>
        <v>25</v>
      </c>
      <c r="D141" s="21" t="s">
        <v>443</v>
      </c>
      <c r="E141" s="21" t="s">
        <v>383</v>
      </c>
      <c r="F141" s="17">
        <v>21</v>
      </c>
      <c r="H141" s="9">
        <f t="shared" si="10"/>
        <v>133</v>
      </c>
      <c r="I141" s="110">
        <f t="shared" si="11"/>
        <v>0.77777777777777779</v>
      </c>
      <c r="J141" s="9">
        <f t="shared" si="12"/>
        <v>34</v>
      </c>
      <c r="K141" s="111">
        <f t="shared" si="13"/>
        <v>0.19883040935672514</v>
      </c>
    </row>
    <row r="142" spans="2:11" ht="15.75" customHeight="1">
      <c r="B142" s="95">
        <v>137</v>
      </c>
      <c r="C142" s="96">
        <f t="shared" si="14"/>
        <v>25</v>
      </c>
      <c r="D142" s="32" t="s">
        <v>578</v>
      </c>
      <c r="E142" s="32" t="s">
        <v>93</v>
      </c>
      <c r="F142" s="9">
        <v>21</v>
      </c>
      <c r="H142" s="9">
        <f t="shared" si="10"/>
        <v>133</v>
      </c>
      <c r="I142" s="110">
        <f t="shared" si="11"/>
        <v>0.77777777777777779</v>
      </c>
      <c r="J142" s="9">
        <f t="shared" si="12"/>
        <v>34</v>
      </c>
      <c r="K142" s="111">
        <f t="shared" si="13"/>
        <v>0.19883040935672514</v>
      </c>
    </row>
    <row r="143" spans="2:11" ht="15.75" customHeight="1">
      <c r="B143" s="95">
        <v>138</v>
      </c>
      <c r="C143" s="96">
        <f t="shared" si="14"/>
        <v>26</v>
      </c>
      <c r="D143" s="21" t="s">
        <v>70</v>
      </c>
      <c r="E143" s="36" t="s">
        <v>53</v>
      </c>
      <c r="F143" s="17">
        <v>20</v>
      </c>
      <c r="H143" s="9">
        <f t="shared" si="10"/>
        <v>137</v>
      </c>
      <c r="I143" s="110">
        <f t="shared" si="11"/>
        <v>0.80116959064327486</v>
      </c>
      <c r="J143" s="9">
        <f t="shared" si="12"/>
        <v>23</v>
      </c>
      <c r="K143" s="111">
        <f t="shared" si="13"/>
        <v>0.13450292397660818</v>
      </c>
    </row>
    <row r="144" spans="2:11" ht="15.75" customHeight="1">
      <c r="B144" s="95">
        <v>139</v>
      </c>
      <c r="C144" s="96">
        <f t="shared" si="14"/>
        <v>26</v>
      </c>
      <c r="D144" s="21" t="s">
        <v>71</v>
      </c>
      <c r="E144" s="36" t="s">
        <v>53</v>
      </c>
      <c r="F144" s="17">
        <v>20</v>
      </c>
      <c r="H144" s="9">
        <f t="shared" si="10"/>
        <v>137</v>
      </c>
      <c r="I144" s="110">
        <f t="shared" si="11"/>
        <v>0.80116959064327486</v>
      </c>
      <c r="J144" s="9">
        <f t="shared" si="12"/>
        <v>23</v>
      </c>
      <c r="K144" s="111">
        <f t="shared" si="13"/>
        <v>0.13450292397660818</v>
      </c>
    </row>
    <row r="145" spans="2:11" ht="15.75" customHeight="1">
      <c r="B145" s="95">
        <v>140</v>
      </c>
      <c r="C145" s="96">
        <f t="shared" si="14"/>
        <v>26</v>
      </c>
      <c r="D145" s="21" t="s">
        <v>120</v>
      </c>
      <c r="E145" s="21" t="s">
        <v>96</v>
      </c>
      <c r="F145" s="17">
        <v>20</v>
      </c>
      <c r="H145" s="9">
        <f t="shared" si="10"/>
        <v>137</v>
      </c>
      <c r="I145" s="110">
        <f t="shared" si="11"/>
        <v>0.80116959064327486</v>
      </c>
      <c r="J145" s="9">
        <f t="shared" si="12"/>
        <v>23</v>
      </c>
      <c r="K145" s="111">
        <f t="shared" si="13"/>
        <v>0.13450292397660818</v>
      </c>
    </row>
    <row r="146" spans="2:11" ht="15.75" customHeight="1">
      <c r="B146" s="95">
        <v>141</v>
      </c>
      <c r="C146" s="96">
        <f t="shared" si="14"/>
        <v>26</v>
      </c>
      <c r="D146" s="21" t="s">
        <v>121</v>
      </c>
      <c r="E146" s="21" t="s">
        <v>96</v>
      </c>
      <c r="F146" s="17">
        <v>20</v>
      </c>
      <c r="H146" s="9">
        <f t="shared" si="10"/>
        <v>137</v>
      </c>
      <c r="I146" s="110">
        <f t="shared" si="11"/>
        <v>0.80116959064327486</v>
      </c>
      <c r="J146" s="9">
        <f t="shared" si="12"/>
        <v>23</v>
      </c>
      <c r="K146" s="111">
        <f t="shared" si="13"/>
        <v>0.13450292397660818</v>
      </c>
    </row>
    <row r="147" spans="2:11" ht="15.75" customHeight="1">
      <c r="B147" s="95">
        <v>142</v>
      </c>
      <c r="C147" s="96">
        <f t="shared" si="14"/>
        <v>26</v>
      </c>
      <c r="D147" s="4" t="s">
        <v>207</v>
      </c>
      <c r="E147" s="21" t="s">
        <v>151</v>
      </c>
      <c r="F147" s="17">
        <v>20</v>
      </c>
      <c r="H147" s="9">
        <f t="shared" si="10"/>
        <v>137</v>
      </c>
      <c r="I147" s="110">
        <f t="shared" si="11"/>
        <v>0.80116959064327486</v>
      </c>
      <c r="J147" s="9">
        <f t="shared" si="12"/>
        <v>23</v>
      </c>
      <c r="K147" s="111">
        <f t="shared" si="13"/>
        <v>0.13450292397660818</v>
      </c>
    </row>
    <row r="148" spans="2:11" ht="15.75" customHeight="1">
      <c r="B148" s="95">
        <v>143</v>
      </c>
      <c r="C148" s="96">
        <f t="shared" si="14"/>
        <v>26</v>
      </c>
      <c r="D148" s="21" t="s">
        <v>311</v>
      </c>
      <c r="E148" s="21" t="s">
        <v>84</v>
      </c>
      <c r="F148" s="17">
        <v>20</v>
      </c>
      <c r="H148" s="9">
        <f t="shared" si="10"/>
        <v>137</v>
      </c>
      <c r="I148" s="110">
        <f t="shared" si="11"/>
        <v>0.80116959064327486</v>
      </c>
      <c r="J148" s="9">
        <f t="shared" si="12"/>
        <v>23</v>
      </c>
      <c r="K148" s="111">
        <f t="shared" si="13"/>
        <v>0.13450292397660818</v>
      </c>
    </row>
    <row r="149" spans="2:11" ht="15.75" customHeight="1">
      <c r="B149" s="95">
        <v>144</v>
      </c>
      <c r="C149" s="96">
        <f t="shared" si="14"/>
        <v>26</v>
      </c>
      <c r="D149" s="20" t="s">
        <v>349</v>
      </c>
      <c r="E149" s="20" t="s">
        <v>94</v>
      </c>
      <c r="F149" s="15">
        <v>20</v>
      </c>
      <c r="H149" s="9">
        <f t="shared" si="10"/>
        <v>137</v>
      </c>
      <c r="I149" s="110">
        <f t="shared" si="11"/>
        <v>0.80116959064327486</v>
      </c>
      <c r="J149" s="9">
        <f t="shared" si="12"/>
        <v>23</v>
      </c>
      <c r="K149" s="111">
        <f t="shared" si="13"/>
        <v>0.13450292397660818</v>
      </c>
    </row>
    <row r="150" spans="2:11" ht="15.75" customHeight="1">
      <c r="B150" s="95">
        <v>145</v>
      </c>
      <c r="C150" s="96">
        <f t="shared" si="14"/>
        <v>26</v>
      </c>
      <c r="D150" s="37" t="s">
        <v>22</v>
      </c>
      <c r="E150" s="21" t="s">
        <v>41</v>
      </c>
      <c r="F150" s="17">
        <v>20</v>
      </c>
      <c r="H150" s="9">
        <f t="shared" si="10"/>
        <v>137</v>
      </c>
      <c r="I150" s="110">
        <f t="shared" si="11"/>
        <v>0.80116959064327486</v>
      </c>
      <c r="J150" s="9">
        <f t="shared" si="12"/>
        <v>23</v>
      </c>
      <c r="K150" s="111">
        <f t="shared" si="13"/>
        <v>0.13450292397660818</v>
      </c>
    </row>
    <row r="151" spans="2:11" ht="15.75" customHeight="1">
      <c r="B151" s="95">
        <v>146</v>
      </c>
      <c r="C151" s="96">
        <f t="shared" si="14"/>
        <v>26</v>
      </c>
      <c r="D151" s="21" t="s">
        <v>444</v>
      </c>
      <c r="E151" s="21" t="s">
        <v>383</v>
      </c>
      <c r="F151" s="17">
        <v>20</v>
      </c>
      <c r="H151" s="9">
        <f t="shared" si="10"/>
        <v>137</v>
      </c>
      <c r="I151" s="110">
        <f t="shared" si="11"/>
        <v>0.80116959064327486</v>
      </c>
      <c r="J151" s="9">
        <f t="shared" si="12"/>
        <v>23</v>
      </c>
      <c r="K151" s="111">
        <f t="shared" si="13"/>
        <v>0.13450292397660818</v>
      </c>
    </row>
    <row r="152" spans="2:11" ht="15.75" customHeight="1">
      <c r="B152" s="95">
        <v>147</v>
      </c>
      <c r="C152" s="96">
        <f t="shared" si="14"/>
        <v>26</v>
      </c>
      <c r="D152" s="34" t="s">
        <v>632</v>
      </c>
      <c r="E152" s="34" t="s">
        <v>81</v>
      </c>
      <c r="F152" s="14">
        <v>20</v>
      </c>
      <c r="H152" s="9">
        <f t="shared" si="10"/>
        <v>137</v>
      </c>
      <c r="I152" s="110">
        <f t="shared" si="11"/>
        <v>0.80116959064327486</v>
      </c>
      <c r="J152" s="9">
        <f t="shared" si="12"/>
        <v>23</v>
      </c>
      <c r="K152" s="111">
        <f t="shared" si="13"/>
        <v>0.13450292397660818</v>
      </c>
    </row>
    <row r="153" spans="2:11" ht="15.75" customHeight="1">
      <c r="B153" s="95">
        <v>148</v>
      </c>
      <c r="C153" s="96">
        <f t="shared" si="14"/>
        <v>26</v>
      </c>
      <c r="D153" s="34" t="s">
        <v>633</v>
      </c>
      <c r="E153" s="34" t="s">
        <v>81</v>
      </c>
      <c r="F153" s="14">
        <v>20</v>
      </c>
      <c r="H153" s="9">
        <f t="shared" si="10"/>
        <v>137</v>
      </c>
      <c r="I153" s="110">
        <f t="shared" si="11"/>
        <v>0.80116959064327486</v>
      </c>
      <c r="J153" s="9">
        <f t="shared" si="12"/>
        <v>23</v>
      </c>
      <c r="K153" s="111">
        <f t="shared" si="13"/>
        <v>0.13450292397660818</v>
      </c>
    </row>
    <row r="154" spans="2:11" ht="15.75" customHeight="1">
      <c r="B154" s="95">
        <v>149</v>
      </c>
      <c r="C154" s="96">
        <f t="shared" si="14"/>
        <v>27</v>
      </c>
      <c r="D154" s="21" t="s">
        <v>122</v>
      </c>
      <c r="E154" s="21" t="s">
        <v>96</v>
      </c>
      <c r="F154" s="17">
        <v>19</v>
      </c>
      <c r="H154" s="9">
        <f t="shared" si="10"/>
        <v>148</v>
      </c>
      <c r="I154" s="110">
        <f t="shared" si="11"/>
        <v>0.86549707602339176</v>
      </c>
      <c r="J154" s="9">
        <f t="shared" si="12"/>
        <v>20</v>
      </c>
      <c r="K154" s="111">
        <f t="shared" si="13"/>
        <v>0.11695906432748537</v>
      </c>
    </row>
    <row r="155" spans="2:11" ht="15.75" customHeight="1">
      <c r="B155" s="95">
        <v>150</v>
      </c>
      <c r="C155" s="96">
        <f t="shared" si="14"/>
        <v>27</v>
      </c>
      <c r="D155" s="4" t="s">
        <v>208</v>
      </c>
      <c r="E155" s="21" t="s">
        <v>151</v>
      </c>
      <c r="F155" s="17">
        <v>19</v>
      </c>
      <c r="H155" s="9">
        <f t="shared" si="10"/>
        <v>148</v>
      </c>
      <c r="I155" s="110">
        <f t="shared" si="11"/>
        <v>0.86549707602339176</v>
      </c>
      <c r="J155" s="9">
        <f t="shared" si="12"/>
        <v>20</v>
      </c>
      <c r="K155" s="111">
        <f t="shared" si="13"/>
        <v>0.11695906432748537</v>
      </c>
    </row>
    <row r="156" spans="2:11" ht="15.75" customHeight="1">
      <c r="B156" s="95">
        <v>151</v>
      </c>
      <c r="C156" s="96">
        <f t="shared" si="14"/>
        <v>27</v>
      </c>
      <c r="D156" s="21" t="s">
        <v>445</v>
      </c>
      <c r="E156" s="21" t="s">
        <v>383</v>
      </c>
      <c r="F156" s="17">
        <v>19</v>
      </c>
      <c r="H156" s="9">
        <f t="shared" si="10"/>
        <v>148</v>
      </c>
      <c r="I156" s="110">
        <f t="shared" si="11"/>
        <v>0.86549707602339176</v>
      </c>
      <c r="J156" s="9">
        <f t="shared" si="12"/>
        <v>20</v>
      </c>
      <c r="K156" s="111">
        <f t="shared" si="13"/>
        <v>0.11695906432748537</v>
      </c>
    </row>
    <row r="157" spans="2:11" ht="15.75" customHeight="1">
      <c r="B157" s="95">
        <v>152</v>
      </c>
      <c r="C157" s="96">
        <f t="shared" si="14"/>
        <v>28</v>
      </c>
      <c r="D157" s="4" t="s">
        <v>209</v>
      </c>
      <c r="E157" s="21" t="s">
        <v>151</v>
      </c>
      <c r="F157" s="17">
        <v>18</v>
      </c>
      <c r="H157" s="9">
        <f t="shared" si="10"/>
        <v>151</v>
      </c>
      <c r="I157" s="110">
        <f t="shared" si="11"/>
        <v>0.88304093567251463</v>
      </c>
      <c r="J157" s="9">
        <f t="shared" si="12"/>
        <v>17</v>
      </c>
      <c r="K157" s="111">
        <f t="shared" si="13"/>
        <v>9.9415204678362568E-2</v>
      </c>
    </row>
    <row r="158" spans="2:11" ht="15.75" customHeight="1">
      <c r="B158" s="95">
        <v>153</v>
      </c>
      <c r="C158" s="96">
        <f t="shared" si="14"/>
        <v>28</v>
      </c>
      <c r="D158" s="21" t="s">
        <v>312</v>
      </c>
      <c r="E158" s="21" t="s">
        <v>84</v>
      </c>
      <c r="F158" s="17">
        <v>18</v>
      </c>
      <c r="H158" s="9">
        <f t="shared" si="10"/>
        <v>151</v>
      </c>
      <c r="I158" s="110">
        <f t="shared" si="11"/>
        <v>0.88304093567251463</v>
      </c>
      <c r="J158" s="9">
        <f t="shared" si="12"/>
        <v>17</v>
      </c>
      <c r="K158" s="111">
        <f t="shared" si="13"/>
        <v>9.9415204678362568E-2</v>
      </c>
    </row>
    <row r="159" spans="2:11" ht="15.75" customHeight="1">
      <c r="B159" s="95">
        <v>154</v>
      </c>
      <c r="C159" s="96">
        <f t="shared" si="14"/>
        <v>28</v>
      </c>
      <c r="D159" s="32" t="s">
        <v>634</v>
      </c>
      <c r="E159" s="32" t="s">
        <v>81</v>
      </c>
      <c r="F159" s="9">
        <v>18</v>
      </c>
      <c r="H159" s="9">
        <f t="shared" si="10"/>
        <v>151</v>
      </c>
      <c r="I159" s="110">
        <f t="shared" si="11"/>
        <v>0.88304093567251463</v>
      </c>
      <c r="J159" s="9">
        <f t="shared" si="12"/>
        <v>17</v>
      </c>
      <c r="K159" s="111">
        <f t="shared" si="13"/>
        <v>9.9415204678362568E-2</v>
      </c>
    </row>
    <row r="160" spans="2:11" ht="15.75" customHeight="1">
      <c r="B160" s="95">
        <v>155</v>
      </c>
      <c r="C160" s="96">
        <f t="shared" si="14"/>
        <v>29</v>
      </c>
      <c r="D160" s="21" t="s">
        <v>123</v>
      </c>
      <c r="E160" s="21" t="s">
        <v>96</v>
      </c>
      <c r="F160" s="17">
        <v>17</v>
      </c>
      <c r="H160" s="9">
        <f t="shared" si="10"/>
        <v>154</v>
      </c>
      <c r="I160" s="110">
        <f t="shared" si="11"/>
        <v>0.90058479532163738</v>
      </c>
      <c r="J160" s="9">
        <f t="shared" si="12"/>
        <v>12</v>
      </c>
      <c r="K160" s="111">
        <f t="shared" si="13"/>
        <v>7.0175438596491224E-2</v>
      </c>
    </row>
    <row r="161" spans="2:11" ht="15.75" customHeight="1">
      <c r="B161" s="95">
        <v>156</v>
      </c>
      <c r="C161" s="96">
        <f t="shared" si="14"/>
        <v>29</v>
      </c>
      <c r="D161" s="4" t="s">
        <v>210</v>
      </c>
      <c r="E161" s="21" t="s">
        <v>151</v>
      </c>
      <c r="F161" s="17">
        <v>17</v>
      </c>
      <c r="H161" s="9">
        <f t="shared" si="10"/>
        <v>154</v>
      </c>
      <c r="I161" s="110">
        <f t="shared" si="11"/>
        <v>0.90058479532163738</v>
      </c>
      <c r="J161" s="9">
        <f t="shared" si="12"/>
        <v>12</v>
      </c>
      <c r="K161" s="111">
        <f t="shared" si="13"/>
        <v>7.0175438596491224E-2</v>
      </c>
    </row>
    <row r="162" spans="2:11" ht="15.75" customHeight="1">
      <c r="B162" s="95">
        <v>157</v>
      </c>
      <c r="C162" s="96">
        <f t="shared" si="14"/>
        <v>29</v>
      </c>
      <c r="D162" s="4" t="s">
        <v>211</v>
      </c>
      <c r="E162" s="21" t="s">
        <v>151</v>
      </c>
      <c r="F162" s="17">
        <v>17</v>
      </c>
      <c r="H162" s="9">
        <f t="shared" si="10"/>
        <v>154</v>
      </c>
      <c r="I162" s="110">
        <f t="shared" si="11"/>
        <v>0.90058479532163738</v>
      </c>
      <c r="J162" s="9">
        <f t="shared" si="12"/>
        <v>12</v>
      </c>
      <c r="K162" s="111">
        <f t="shared" si="13"/>
        <v>7.0175438596491224E-2</v>
      </c>
    </row>
    <row r="163" spans="2:11" ht="15.75" customHeight="1">
      <c r="B163" s="95">
        <v>158</v>
      </c>
      <c r="C163" s="96">
        <f t="shared" si="14"/>
        <v>29</v>
      </c>
      <c r="D163" s="21" t="s">
        <v>446</v>
      </c>
      <c r="E163" s="21" t="s">
        <v>383</v>
      </c>
      <c r="F163" s="17">
        <v>17</v>
      </c>
      <c r="H163" s="9">
        <f t="shared" si="10"/>
        <v>154</v>
      </c>
      <c r="I163" s="110">
        <f t="shared" si="11"/>
        <v>0.90058479532163738</v>
      </c>
      <c r="J163" s="9">
        <f t="shared" si="12"/>
        <v>12</v>
      </c>
      <c r="K163" s="111">
        <f t="shared" si="13"/>
        <v>7.0175438596491224E-2</v>
      </c>
    </row>
    <row r="164" spans="2:11" ht="15.75" customHeight="1">
      <c r="B164" s="95">
        <v>159</v>
      </c>
      <c r="C164" s="96">
        <f t="shared" si="14"/>
        <v>29</v>
      </c>
      <c r="D164" s="21" t="s">
        <v>447</v>
      </c>
      <c r="E164" s="21" t="s">
        <v>383</v>
      </c>
      <c r="F164" s="17">
        <v>17</v>
      </c>
      <c r="H164" s="9">
        <f t="shared" si="10"/>
        <v>154</v>
      </c>
      <c r="I164" s="110">
        <f t="shared" si="11"/>
        <v>0.90058479532163738</v>
      </c>
      <c r="J164" s="9">
        <f t="shared" si="12"/>
        <v>12</v>
      </c>
      <c r="K164" s="111">
        <f t="shared" si="13"/>
        <v>7.0175438596491224E-2</v>
      </c>
    </row>
    <row r="165" spans="2:11" ht="15.75" customHeight="1">
      <c r="B165" s="95">
        <v>160</v>
      </c>
      <c r="C165" s="96">
        <f t="shared" si="14"/>
        <v>30</v>
      </c>
      <c r="D165" s="4" t="s">
        <v>212</v>
      </c>
      <c r="E165" s="21" t="s">
        <v>151</v>
      </c>
      <c r="F165" s="17">
        <v>16</v>
      </c>
      <c r="H165" s="9">
        <f t="shared" si="10"/>
        <v>159</v>
      </c>
      <c r="I165" s="110">
        <f t="shared" si="11"/>
        <v>0.92982456140350878</v>
      </c>
      <c r="J165" s="9">
        <f t="shared" si="12"/>
        <v>9</v>
      </c>
      <c r="K165" s="111">
        <f t="shared" si="13"/>
        <v>5.2631578947368418E-2</v>
      </c>
    </row>
    <row r="166" spans="2:11" ht="15.75" customHeight="1">
      <c r="B166" s="95">
        <v>161</v>
      </c>
      <c r="C166" s="96">
        <f t="shared" si="14"/>
        <v>30</v>
      </c>
      <c r="D166" s="21" t="s">
        <v>313</v>
      </c>
      <c r="E166" s="21" t="s">
        <v>84</v>
      </c>
      <c r="F166" s="17">
        <v>16</v>
      </c>
      <c r="H166" s="9">
        <f t="shared" si="10"/>
        <v>159</v>
      </c>
      <c r="I166" s="110">
        <f t="shared" si="11"/>
        <v>0.92982456140350878</v>
      </c>
      <c r="J166" s="9">
        <f t="shared" si="12"/>
        <v>9</v>
      </c>
      <c r="K166" s="111">
        <f t="shared" si="13"/>
        <v>5.2631578947368418E-2</v>
      </c>
    </row>
    <row r="167" spans="2:11" ht="15.75" customHeight="1">
      <c r="B167" s="95">
        <v>162</v>
      </c>
      <c r="C167" s="96">
        <f t="shared" si="14"/>
        <v>30</v>
      </c>
      <c r="D167" s="21" t="s">
        <v>448</v>
      </c>
      <c r="E167" s="21" t="s">
        <v>383</v>
      </c>
      <c r="F167" s="17">
        <v>16</v>
      </c>
      <c r="H167" s="9">
        <f t="shared" si="10"/>
        <v>159</v>
      </c>
      <c r="I167" s="110">
        <f t="shared" si="11"/>
        <v>0.92982456140350878</v>
      </c>
      <c r="J167" s="9">
        <f t="shared" si="12"/>
        <v>9</v>
      </c>
      <c r="K167" s="111">
        <f t="shared" si="13"/>
        <v>5.2631578947368418E-2</v>
      </c>
    </row>
    <row r="168" spans="2:11" ht="15.75" customHeight="1">
      <c r="B168" s="95">
        <v>163</v>
      </c>
      <c r="C168" s="96">
        <f t="shared" si="14"/>
        <v>31</v>
      </c>
      <c r="D168" s="21" t="s">
        <v>314</v>
      </c>
      <c r="E168" s="21" t="s">
        <v>84</v>
      </c>
      <c r="F168" s="17">
        <v>15</v>
      </c>
      <c r="H168" s="9">
        <f t="shared" si="10"/>
        <v>162</v>
      </c>
      <c r="I168" s="110">
        <f t="shared" si="11"/>
        <v>0.94736842105263153</v>
      </c>
      <c r="J168" s="9">
        <f t="shared" si="12"/>
        <v>7</v>
      </c>
      <c r="K168" s="111">
        <f t="shared" si="13"/>
        <v>4.0935672514619881E-2</v>
      </c>
    </row>
    <row r="169" spans="2:11" ht="15.75" customHeight="1">
      <c r="B169" s="95">
        <v>164</v>
      </c>
      <c r="C169" s="96">
        <f t="shared" si="14"/>
        <v>31</v>
      </c>
      <c r="D169" s="32" t="s">
        <v>635</v>
      </c>
      <c r="E169" s="32" t="s">
        <v>81</v>
      </c>
      <c r="F169" s="9">
        <v>15</v>
      </c>
      <c r="H169" s="9">
        <f t="shared" si="10"/>
        <v>162</v>
      </c>
      <c r="I169" s="110">
        <f t="shared" si="11"/>
        <v>0.94736842105263153</v>
      </c>
      <c r="J169" s="9">
        <f t="shared" si="12"/>
        <v>7</v>
      </c>
      <c r="K169" s="111">
        <f t="shared" si="13"/>
        <v>4.0935672514619881E-2</v>
      </c>
    </row>
    <row r="170" spans="2:11" ht="15.75" customHeight="1">
      <c r="B170" s="95">
        <v>165</v>
      </c>
      <c r="C170" s="96">
        <f t="shared" si="14"/>
        <v>32</v>
      </c>
      <c r="D170" s="21" t="s">
        <v>315</v>
      </c>
      <c r="E170" s="21" t="s">
        <v>84</v>
      </c>
      <c r="F170" s="17">
        <v>14</v>
      </c>
      <c r="H170" s="9">
        <f t="shared" si="10"/>
        <v>164</v>
      </c>
      <c r="I170" s="110">
        <f t="shared" si="11"/>
        <v>0.95906432748538006</v>
      </c>
      <c r="J170" s="9">
        <f t="shared" si="12"/>
        <v>5</v>
      </c>
      <c r="K170" s="111">
        <f t="shared" si="13"/>
        <v>2.9239766081871343E-2</v>
      </c>
    </row>
    <row r="171" spans="2:11" ht="15.75" customHeight="1">
      <c r="B171" s="95">
        <v>166</v>
      </c>
      <c r="C171" s="96">
        <f t="shared" si="14"/>
        <v>32</v>
      </c>
      <c r="D171" s="37" t="s">
        <v>23</v>
      </c>
      <c r="E171" s="21" t="s">
        <v>41</v>
      </c>
      <c r="F171" s="17">
        <v>14</v>
      </c>
      <c r="H171" s="9">
        <f t="shared" si="10"/>
        <v>164</v>
      </c>
      <c r="I171" s="110">
        <f t="shared" si="11"/>
        <v>0.95906432748538006</v>
      </c>
      <c r="J171" s="9">
        <f t="shared" si="12"/>
        <v>5</v>
      </c>
      <c r="K171" s="111">
        <f t="shared" si="13"/>
        <v>2.9239766081871343E-2</v>
      </c>
    </row>
    <row r="172" spans="2:11" ht="15.75" customHeight="1">
      <c r="B172" s="95">
        <v>167</v>
      </c>
      <c r="C172" s="96">
        <f t="shared" si="14"/>
        <v>33</v>
      </c>
      <c r="D172" s="32" t="s">
        <v>636</v>
      </c>
      <c r="E172" s="32" t="s">
        <v>81</v>
      </c>
      <c r="F172" s="9">
        <v>13</v>
      </c>
      <c r="H172" s="9">
        <f t="shared" si="10"/>
        <v>166</v>
      </c>
      <c r="I172" s="110">
        <f t="shared" si="11"/>
        <v>0.9707602339181286</v>
      </c>
      <c r="J172" s="9">
        <f t="shared" si="12"/>
        <v>4</v>
      </c>
      <c r="K172" s="111">
        <f t="shared" si="13"/>
        <v>2.3391812865497075E-2</v>
      </c>
    </row>
    <row r="173" spans="2:11" ht="15.75" customHeight="1">
      <c r="B173" s="95">
        <v>168</v>
      </c>
      <c r="C173" s="96">
        <f t="shared" si="14"/>
        <v>34</v>
      </c>
      <c r="D173" s="4" t="s">
        <v>213</v>
      </c>
      <c r="E173" s="21" t="s">
        <v>151</v>
      </c>
      <c r="F173" s="17">
        <v>12</v>
      </c>
      <c r="H173" s="9">
        <f t="shared" si="10"/>
        <v>167</v>
      </c>
      <c r="I173" s="110">
        <f t="shared" si="11"/>
        <v>0.97660818713450293</v>
      </c>
      <c r="J173" s="9">
        <f t="shared" si="12"/>
        <v>1</v>
      </c>
      <c r="K173" s="111">
        <f t="shared" si="13"/>
        <v>5.8479532163742687E-3</v>
      </c>
    </row>
    <row r="174" spans="2:11" ht="15.75" customHeight="1">
      <c r="B174" s="95">
        <v>169</v>
      </c>
      <c r="C174" s="96">
        <f t="shared" si="14"/>
        <v>34</v>
      </c>
      <c r="D174" s="32" t="s">
        <v>637</v>
      </c>
      <c r="E174" s="32" t="s">
        <v>81</v>
      </c>
      <c r="F174" s="9">
        <v>12</v>
      </c>
      <c r="H174" s="9">
        <f t="shared" si="10"/>
        <v>167</v>
      </c>
      <c r="I174" s="110">
        <f t="shared" si="11"/>
        <v>0.97660818713450293</v>
      </c>
      <c r="J174" s="9">
        <f t="shared" si="12"/>
        <v>1</v>
      </c>
      <c r="K174" s="111">
        <f t="shared" si="13"/>
        <v>5.8479532163742687E-3</v>
      </c>
    </row>
    <row r="175" spans="2:11" ht="15.75" customHeight="1">
      <c r="B175" s="95">
        <v>170</v>
      </c>
      <c r="C175" s="96">
        <f t="shared" si="14"/>
        <v>34</v>
      </c>
      <c r="D175" s="32" t="s">
        <v>614</v>
      </c>
      <c r="E175" s="32" t="s">
        <v>81</v>
      </c>
      <c r="F175" s="9">
        <v>12</v>
      </c>
      <c r="H175" s="9">
        <f t="shared" si="10"/>
        <v>167</v>
      </c>
      <c r="I175" s="110">
        <f t="shared" si="11"/>
        <v>0.97660818713450293</v>
      </c>
      <c r="J175" s="9">
        <f t="shared" si="12"/>
        <v>1</v>
      </c>
      <c r="K175" s="111">
        <f t="shared" si="13"/>
        <v>5.8479532163742687E-3</v>
      </c>
    </row>
    <row r="176" spans="2:11" ht="15.75" customHeight="1">
      <c r="B176" s="95">
        <v>171</v>
      </c>
      <c r="C176" s="96">
        <f t="shared" si="14"/>
        <v>35</v>
      </c>
      <c r="D176" s="21" t="s">
        <v>449</v>
      </c>
      <c r="E176" s="21" t="s">
        <v>383</v>
      </c>
      <c r="F176" s="17">
        <v>11</v>
      </c>
      <c r="H176" s="9">
        <f t="shared" si="10"/>
        <v>170</v>
      </c>
      <c r="I176" s="110">
        <f t="shared" si="11"/>
        <v>0.99415204678362568</v>
      </c>
      <c r="J176" s="9">
        <v>0</v>
      </c>
      <c r="K176" s="111">
        <f t="shared" si="13"/>
        <v>0</v>
      </c>
    </row>
    <row r="180" spans="5:6" ht="15.75" customHeight="1">
      <c r="E180" s="40" t="s">
        <v>659</v>
      </c>
      <c r="F180" s="33">
        <f>MAX(F6:F176)</f>
        <v>47</v>
      </c>
    </row>
    <row r="181" spans="5:6" ht="15.75" customHeight="1">
      <c r="E181" s="40" t="s">
        <v>661</v>
      </c>
      <c r="F181" s="33">
        <f>MIN(F6:F176)</f>
        <v>11</v>
      </c>
    </row>
    <row r="182" spans="5:6" ht="15.75" customHeight="1">
      <c r="E182" s="40" t="s">
        <v>662</v>
      </c>
      <c r="F182" s="33">
        <f>AVERAGE(F6:F176)</f>
        <v>26.94736842105263</v>
      </c>
    </row>
    <row r="183" spans="5:6" ht="15.75" customHeight="1">
      <c r="E183" s="40" t="s">
        <v>660</v>
      </c>
      <c r="F183" s="33">
        <f>MEDIAN(F6:F176)</f>
        <v>26</v>
      </c>
    </row>
  </sheetData>
  <autoFilter ref="B5:F176"/>
  <sortState ref="D6:F176">
    <sortCondition descending="1" ref="F6:F176"/>
  </sortState>
  <mergeCells count="3">
    <mergeCell ref="A1:D1"/>
    <mergeCell ref="H5:I5"/>
    <mergeCell ref="J5:K5"/>
  </mergeCells>
  <phoneticPr fontId="3" type="noConversion"/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2"/>
  <sheetViews>
    <sheetView workbookViewId="0">
      <selection activeCell="A2" sqref="A2"/>
    </sheetView>
  </sheetViews>
  <sheetFormatPr defaultColWidth="9.140625" defaultRowHeight="15.75" customHeight="1"/>
  <cols>
    <col min="1" max="1" width="5.7109375" style="28" customWidth="1"/>
    <col min="2" max="2" width="5.7109375" style="95" customWidth="1"/>
    <col min="3" max="3" width="5.7109375" style="96" customWidth="1"/>
    <col min="4" max="4" width="26" style="32" bestFit="1" customWidth="1"/>
    <col min="5" max="5" width="31.42578125" style="32" customWidth="1"/>
    <col min="6" max="6" width="10.42578125" style="9" customWidth="1"/>
    <col min="7" max="7" width="9.140625" style="28"/>
    <col min="8" max="10" width="12.42578125" style="9" customWidth="1"/>
    <col min="11" max="11" width="12.42578125" style="30" customWidth="1"/>
    <col min="12" max="16384" width="9.140625" style="28"/>
  </cols>
  <sheetData>
    <row r="1" spans="1:11" s="22" customFormat="1" ht="27" customHeight="1">
      <c r="A1" s="125" t="s">
        <v>4</v>
      </c>
      <c r="B1" s="125"/>
      <c r="C1" s="125"/>
      <c r="D1" s="125"/>
      <c r="E1" s="41"/>
      <c r="F1" s="33"/>
      <c r="H1" s="33"/>
      <c r="I1" s="33"/>
      <c r="J1" s="33"/>
      <c r="K1" s="24"/>
    </row>
    <row r="5" spans="1:11" s="1" customFormat="1" ht="15.75" customHeight="1">
      <c r="B5" s="91"/>
      <c r="C5" s="92"/>
      <c r="D5" s="2" t="s">
        <v>3</v>
      </c>
      <c r="E5" s="59" t="s">
        <v>665</v>
      </c>
      <c r="F5" s="2" t="s">
        <v>2</v>
      </c>
      <c r="H5" s="126" t="s">
        <v>666</v>
      </c>
      <c r="I5" s="126"/>
      <c r="J5" s="126" t="s">
        <v>667</v>
      </c>
      <c r="K5" s="126"/>
    </row>
    <row r="6" spans="1:11" ht="15.75" customHeight="1">
      <c r="B6" s="93">
        <v>1</v>
      </c>
      <c r="C6" s="94">
        <v>1</v>
      </c>
      <c r="D6" s="61" t="s">
        <v>493</v>
      </c>
      <c r="E6" s="61" t="s">
        <v>494</v>
      </c>
      <c r="F6" s="54">
        <v>62</v>
      </c>
      <c r="H6" s="9">
        <v>0</v>
      </c>
      <c r="I6" s="110">
        <f>H6/170</f>
        <v>0</v>
      </c>
      <c r="J6" s="9">
        <f>171-MATCH(C6+1,C$6:C$175,0)</f>
        <v>169</v>
      </c>
      <c r="K6" s="111">
        <f>J6/170</f>
        <v>0.99411764705882355</v>
      </c>
    </row>
    <row r="7" spans="1:11" ht="15.75" customHeight="1">
      <c r="B7" s="93">
        <v>2</v>
      </c>
      <c r="C7" s="94">
        <f>IF(F7=F6,C6,C6+1)</f>
        <v>2</v>
      </c>
      <c r="D7" s="61" t="s">
        <v>495</v>
      </c>
      <c r="E7" s="61" t="s">
        <v>494</v>
      </c>
      <c r="F7" s="54">
        <v>59</v>
      </c>
      <c r="G7" s="26"/>
      <c r="H7" s="9">
        <f t="shared" ref="H7:H70" si="0">MATCH(C7-1,C$6:C$175,1)</f>
        <v>1</v>
      </c>
      <c r="I7" s="110">
        <f t="shared" ref="I7:I70" si="1">H7/170</f>
        <v>5.8823529411764705E-3</v>
      </c>
      <c r="J7" s="9">
        <f t="shared" ref="J7:J70" si="2">171-MATCH(C7+1,C$6:C$175,0)</f>
        <v>168</v>
      </c>
      <c r="K7" s="111">
        <f t="shared" ref="K7:K70" si="3">J7/170</f>
        <v>0.9882352941176471</v>
      </c>
    </row>
    <row r="8" spans="1:11" ht="15.75" customHeight="1">
      <c r="B8" s="93">
        <v>3</v>
      </c>
      <c r="C8" s="94">
        <f t="shared" ref="C8:C71" si="4">IF(F8=F7,C7,C7+1)</f>
        <v>3</v>
      </c>
      <c r="D8" s="61" t="s">
        <v>496</v>
      </c>
      <c r="E8" s="61" t="s">
        <v>494</v>
      </c>
      <c r="F8" s="54">
        <v>56</v>
      </c>
      <c r="G8" s="26"/>
      <c r="H8" s="9">
        <f t="shared" si="0"/>
        <v>2</v>
      </c>
      <c r="I8" s="110">
        <f t="shared" si="1"/>
        <v>1.1764705882352941E-2</v>
      </c>
      <c r="J8" s="9">
        <f t="shared" si="2"/>
        <v>167</v>
      </c>
      <c r="K8" s="111">
        <f t="shared" si="3"/>
        <v>0.98235294117647054</v>
      </c>
    </row>
    <row r="9" spans="1:11" ht="15.75" customHeight="1">
      <c r="B9" s="93">
        <v>4</v>
      </c>
      <c r="C9" s="94">
        <f t="shared" si="4"/>
        <v>4</v>
      </c>
      <c r="D9" s="66" t="s">
        <v>214</v>
      </c>
      <c r="E9" s="62" t="s">
        <v>151</v>
      </c>
      <c r="F9" s="56">
        <v>55</v>
      </c>
      <c r="G9" s="26"/>
      <c r="H9" s="9">
        <f t="shared" si="0"/>
        <v>3</v>
      </c>
      <c r="I9" s="110">
        <f t="shared" si="1"/>
        <v>1.7647058823529412E-2</v>
      </c>
      <c r="J9" s="9">
        <f t="shared" si="2"/>
        <v>166</v>
      </c>
      <c r="K9" s="111">
        <f t="shared" si="3"/>
        <v>0.97647058823529409</v>
      </c>
    </row>
    <row r="10" spans="1:11" ht="15.75" customHeight="1">
      <c r="B10" s="93">
        <v>5</v>
      </c>
      <c r="C10" s="94">
        <f t="shared" si="4"/>
        <v>5</v>
      </c>
      <c r="D10" s="61" t="s">
        <v>554</v>
      </c>
      <c r="E10" s="61" t="s">
        <v>539</v>
      </c>
      <c r="F10" s="54">
        <v>54</v>
      </c>
      <c r="H10" s="9">
        <f t="shared" si="0"/>
        <v>4</v>
      </c>
      <c r="I10" s="110">
        <f t="shared" si="1"/>
        <v>2.3529411764705882E-2</v>
      </c>
      <c r="J10" s="9">
        <f t="shared" si="2"/>
        <v>165</v>
      </c>
      <c r="K10" s="111">
        <f t="shared" si="3"/>
        <v>0.97058823529411764</v>
      </c>
    </row>
    <row r="11" spans="1:11" ht="15.75" customHeight="1">
      <c r="B11" s="93">
        <v>6</v>
      </c>
      <c r="C11" s="94">
        <f t="shared" si="4"/>
        <v>6</v>
      </c>
      <c r="D11" s="66" t="s">
        <v>215</v>
      </c>
      <c r="E11" s="62" t="s">
        <v>151</v>
      </c>
      <c r="F11" s="56">
        <v>53</v>
      </c>
      <c r="H11" s="9">
        <f t="shared" si="0"/>
        <v>5</v>
      </c>
      <c r="I11" s="110">
        <f t="shared" si="1"/>
        <v>2.9411764705882353E-2</v>
      </c>
      <c r="J11" s="9">
        <f t="shared" si="2"/>
        <v>163</v>
      </c>
      <c r="K11" s="111">
        <f t="shared" si="3"/>
        <v>0.95882352941176474</v>
      </c>
    </row>
    <row r="12" spans="1:11" ht="15.75" customHeight="1">
      <c r="B12" s="93">
        <v>7</v>
      </c>
      <c r="C12" s="94">
        <f t="shared" si="4"/>
        <v>6</v>
      </c>
      <c r="D12" s="61" t="s">
        <v>450</v>
      </c>
      <c r="E12" s="61" t="s">
        <v>383</v>
      </c>
      <c r="F12" s="54">
        <v>53</v>
      </c>
      <c r="H12" s="9">
        <f t="shared" si="0"/>
        <v>5</v>
      </c>
      <c r="I12" s="110">
        <f t="shared" si="1"/>
        <v>2.9411764705882353E-2</v>
      </c>
      <c r="J12" s="9">
        <f t="shared" si="2"/>
        <v>163</v>
      </c>
      <c r="K12" s="111">
        <f t="shared" si="3"/>
        <v>0.95882352941176474</v>
      </c>
    </row>
    <row r="13" spans="1:11" ht="15.75" customHeight="1">
      <c r="B13" s="93">
        <v>8</v>
      </c>
      <c r="C13" s="94">
        <f t="shared" si="4"/>
        <v>7</v>
      </c>
      <c r="D13" s="61" t="s">
        <v>451</v>
      </c>
      <c r="E13" s="61" t="s">
        <v>383</v>
      </c>
      <c r="F13" s="54">
        <v>51</v>
      </c>
      <c r="H13" s="9">
        <f t="shared" si="0"/>
        <v>7</v>
      </c>
      <c r="I13" s="110">
        <f t="shared" si="1"/>
        <v>4.1176470588235294E-2</v>
      </c>
      <c r="J13" s="9">
        <f t="shared" si="2"/>
        <v>162</v>
      </c>
      <c r="K13" s="111">
        <f t="shared" si="3"/>
        <v>0.95294117647058818</v>
      </c>
    </row>
    <row r="14" spans="1:11" ht="15.75" customHeight="1">
      <c r="B14" s="93">
        <v>9</v>
      </c>
      <c r="C14" s="94">
        <f t="shared" si="4"/>
        <v>8</v>
      </c>
      <c r="D14" s="61" t="s">
        <v>452</v>
      </c>
      <c r="E14" s="61" t="s">
        <v>383</v>
      </c>
      <c r="F14" s="54">
        <v>50</v>
      </c>
      <c r="H14" s="9">
        <f t="shared" si="0"/>
        <v>8</v>
      </c>
      <c r="I14" s="110">
        <f t="shared" si="1"/>
        <v>4.7058823529411764E-2</v>
      </c>
      <c r="J14" s="9">
        <f t="shared" si="2"/>
        <v>161</v>
      </c>
      <c r="K14" s="111">
        <f t="shared" si="3"/>
        <v>0.94705882352941173</v>
      </c>
    </row>
    <row r="15" spans="1:11" ht="15.75" customHeight="1">
      <c r="B15" s="93">
        <v>10</v>
      </c>
      <c r="C15" s="94">
        <f t="shared" si="4"/>
        <v>9</v>
      </c>
      <c r="D15" s="62" t="s">
        <v>252</v>
      </c>
      <c r="E15" s="62" t="s">
        <v>239</v>
      </c>
      <c r="F15" s="56">
        <v>48</v>
      </c>
      <c r="H15" s="9">
        <f t="shared" si="0"/>
        <v>9</v>
      </c>
      <c r="I15" s="110">
        <f t="shared" si="1"/>
        <v>5.2941176470588235E-2</v>
      </c>
      <c r="J15" s="9">
        <f t="shared" si="2"/>
        <v>159</v>
      </c>
      <c r="K15" s="111">
        <f t="shared" si="3"/>
        <v>0.93529411764705883</v>
      </c>
    </row>
    <row r="16" spans="1:11" ht="15.75" customHeight="1">
      <c r="B16" s="93">
        <v>11</v>
      </c>
      <c r="C16" s="94">
        <f t="shared" si="4"/>
        <v>9</v>
      </c>
      <c r="D16" s="62" t="s">
        <v>316</v>
      </c>
      <c r="E16" s="62" t="s">
        <v>84</v>
      </c>
      <c r="F16" s="56">
        <v>48</v>
      </c>
      <c r="H16" s="9">
        <f t="shared" si="0"/>
        <v>9</v>
      </c>
      <c r="I16" s="110">
        <f t="shared" si="1"/>
        <v>5.2941176470588235E-2</v>
      </c>
      <c r="J16" s="9">
        <f t="shared" si="2"/>
        <v>159</v>
      </c>
      <c r="K16" s="111">
        <f t="shared" si="3"/>
        <v>0.93529411764705883</v>
      </c>
    </row>
    <row r="17" spans="1:11" ht="15.75" customHeight="1">
      <c r="B17" s="95">
        <v>12</v>
      </c>
      <c r="C17" s="96">
        <f t="shared" si="4"/>
        <v>10</v>
      </c>
      <c r="D17" s="34" t="s">
        <v>124</v>
      </c>
      <c r="E17" s="34" t="s">
        <v>96</v>
      </c>
      <c r="F17" s="14">
        <v>47</v>
      </c>
      <c r="H17" s="9">
        <f t="shared" si="0"/>
        <v>11</v>
      </c>
      <c r="I17" s="110">
        <f t="shared" si="1"/>
        <v>6.4705882352941183E-2</v>
      </c>
      <c r="J17" s="9">
        <f t="shared" si="2"/>
        <v>157</v>
      </c>
      <c r="K17" s="111">
        <f t="shared" si="3"/>
        <v>0.92352941176470593</v>
      </c>
    </row>
    <row r="18" spans="1:11" ht="15.75" customHeight="1">
      <c r="B18" s="95">
        <v>13</v>
      </c>
      <c r="C18" s="96">
        <f t="shared" si="4"/>
        <v>10</v>
      </c>
      <c r="D18" s="32" t="s">
        <v>453</v>
      </c>
      <c r="E18" s="32" t="s">
        <v>383</v>
      </c>
      <c r="F18" s="9">
        <v>47</v>
      </c>
      <c r="H18" s="9">
        <f t="shared" si="0"/>
        <v>11</v>
      </c>
      <c r="I18" s="110">
        <f t="shared" si="1"/>
        <v>6.4705882352941183E-2</v>
      </c>
      <c r="J18" s="9">
        <f t="shared" si="2"/>
        <v>157</v>
      </c>
      <c r="K18" s="111">
        <f t="shared" si="3"/>
        <v>0.92352941176470593</v>
      </c>
    </row>
    <row r="19" spans="1:11" ht="15.75" customHeight="1">
      <c r="B19" s="95">
        <v>14</v>
      </c>
      <c r="C19" s="96">
        <f t="shared" si="4"/>
        <v>11</v>
      </c>
      <c r="D19" s="27" t="s">
        <v>216</v>
      </c>
      <c r="E19" s="20" t="s">
        <v>151</v>
      </c>
      <c r="F19" s="15">
        <v>46</v>
      </c>
      <c r="H19" s="9">
        <f t="shared" si="0"/>
        <v>13</v>
      </c>
      <c r="I19" s="110">
        <f t="shared" si="1"/>
        <v>7.6470588235294124E-2</v>
      </c>
      <c r="J19" s="9">
        <f t="shared" si="2"/>
        <v>155</v>
      </c>
      <c r="K19" s="111">
        <f t="shared" si="3"/>
        <v>0.91176470588235292</v>
      </c>
    </row>
    <row r="20" spans="1:11" ht="15.75" customHeight="1">
      <c r="B20" s="95">
        <v>15</v>
      </c>
      <c r="C20" s="96">
        <f t="shared" si="4"/>
        <v>11</v>
      </c>
      <c r="D20" s="32" t="s">
        <v>454</v>
      </c>
      <c r="E20" s="32" t="s">
        <v>383</v>
      </c>
      <c r="F20" s="9">
        <v>46</v>
      </c>
      <c r="H20" s="9">
        <f t="shared" si="0"/>
        <v>13</v>
      </c>
      <c r="I20" s="110">
        <f t="shared" si="1"/>
        <v>7.6470588235294124E-2</v>
      </c>
      <c r="J20" s="9">
        <f t="shared" si="2"/>
        <v>155</v>
      </c>
      <c r="K20" s="111">
        <f t="shared" si="3"/>
        <v>0.91176470588235292</v>
      </c>
    </row>
    <row r="21" spans="1:11" ht="15.75" customHeight="1">
      <c r="A21" s="31"/>
      <c r="B21" s="95">
        <v>16</v>
      </c>
      <c r="C21" s="96">
        <f t="shared" si="4"/>
        <v>12</v>
      </c>
      <c r="D21" s="32" t="s">
        <v>455</v>
      </c>
      <c r="E21" s="32" t="s">
        <v>383</v>
      </c>
      <c r="F21" s="9">
        <v>45</v>
      </c>
      <c r="G21" s="31"/>
      <c r="H21" s="9">
        <f t="shared" si="0"/>
        <v>15</v>
      </c>
      <c r="I21" s="110">
        <f t="shared" si="1"/>
        <v>8.8235294117647065E-2</v>
      </c>
      <c r="J21" s="9">
        <f t="shared" si="2"/>
        <v>153</v>
      </c>
      <c r="K21" s="111">
        <f t="shared" si="3"/>
        <v>0.9</v>
      </c>
    </row>
    <row r="22" spans="1:11" ht="15.75" customHeight="1">
      <c r="A22" s="31"/>
      <c r="B22" s="95">
        <v>17</v>
      </c>
      <c r="C22" s="96">
        <f t="shared" si="4"/>
        <v>12</v>
      </c>
      <c r="D22" s="34" t="s">
        <v>568</v>
      </c>
      <c r="E22" s="34" t="s">
        <v>93</v>
      </c>
      <c r="F22" s="14">
        <v>45</v>
      </c>
      <c r="G22" s="31"/>
      <c r="H22" s="9">
        <f t="shared" si="0"/>
        <v>15</v>
      </c>
      <c r="I22" s="110">
        <f t="shared" si="1"/>
        <v>8.8235294117647065E-2</v>
      </c>
      <c r="J22" s="9">
        <f t="shared" si="2"/>
        <v>153</v>
      </c>
      <c r="K22" s="111">
        <f t="shared" si="3"/>
        <v>0.9</v>
      </c>
    </row>
    <row r="23" spans="1:11" ht="15.75" customHeight="1">
      <c r="A23" s="31"/>
      <c r="B23" s="95">
        <v>18</v>
      </c>
      <c r="C23" s="96">
        <f t="shared" si="4"/>
        <v>13</v>
      </c>
      <c r="D23" s="20" t="s">
        <v>253</v>
      </c>
      <c r="E23" s="20" t="s">
        <v>239</v>
      </c>
      <c r="F23" s="15">
        <v>44</v>
      </c>
      <c r="G23" s="31"/>
      <c r="H23" s="9">
        <f t="shared" si="0"/>
        <v>17</v>
      </c>
      <c r="I23" s="110">
        <f t="shared" si="1"/>
        <v>0.1</v>
      </c>
      <c r="J23" s="9">
        <f t="shared" si="2"/>
        <v>148</v>
      </c>
      <c r="K23" s="111">
        <f t="shared" si="3"/>
        <v>0.87058823529411766</v>
      </c>
    </row>
    <row r="24" spans="1:11" ht="15.75" customHeight="1">
      <c r="A24" s="31"/>
      <c r="B24" s="95">
        <v>19</v>
      </c>
      <c r="C24" s="96">
        <f t="shared" si="4"/>
        <v>13</v>
      </c>
      <c r="D24" s="20" t="s">
        <v>254</v>
      </c>
      <c r="E24" s="20" t="s">
        <v>239</v>
      </c>
      <c r="F24" s="15">
        <v>44</v>
      </c>
      <c r="G24" s="31"/>
      <c r="H24" s="9">
        <f t="shared" si="0"/>
        <v>17</v>
      </c>
      <c r="I24" s="110">
        <f t="shared" si="1"/>
        <v>0.1</v>
      </c>
      <c r="J24" s="9">
        <f t="shared" si="2"/>
        <v>148</v>
      </c>
      <c r="K24" s="111">
        <f t="shared" si="3"/>
        <v>0.87058823529411766</v>
      </c>
    </row>
    <row r="25" spans="1:11" ht="15.75" customHeight="1">
      <c r="A25" s="31"/>
      <c r="B25" s="95">
        <v>20</v>
      </c>
      <c r="C25" s="96">
        <f t="shared" si="4"/>
        <v>13</v>
      </c>
      <c r="D25" s="32" t="s">
        <v>456</v>
      </c>
      <c r="E25" s="32" t="s">
        <v>383</v>
      </c>
      <c r="F25" s="9">
        <v>44</v>
      </c>
      <c r="G25" s="31"/>
      <c r="H25" s="9">
        <f t="shared" si="0"/>
        <v>17</v>
      </c>
      <c r="I25" s="110">
        <f t="shared" si="1"/>
        <v>0.1</v>
      </c>
      <c r="J25" s="9">
        <f t="shared" si="2"/>
        <v>148</v>
      </c>
      <c r="K25" s="111">
        <f t="shared" si="3"/>
        <v>0.87058823529411766</v>
      </c>
    </row>
    <row r="26" spans="1:11" ht="15.75" customHeight="1">
      <c r="A26" s="31"/>
      <c r="B26" s="95">
        <v>21</v>
      </c>
      <c r="C26" s="96">
        <f t="shared" si="4"/>
        <v>13</v>
      </c>
      <c r="D26" s="32" t="s">
        <v>457</v>
      </c>
      <c r="E26" s="32" t="s">
        <v>383</v>
      </c>
      <c r="F26" s="9">
        <v>44</v>
      </c>
      <c r="G26" s="31"/>
      <c r="H26" s="9">
        <f t="shared" si="0"/>
        <v>17</v>
      </c>
      <c r="I26" s="110">
        <f t="shared" si="1"/>
        <v>0.1</v>
      </c>
      <c r="J26" s="9">
        <f t="shared" si="2"/>
        <v>148</v>
      </c>
      <c r="K26" s="111">
        <f t="shared" si="3"/>
        <v>0.87058823529411766</v>
      </c>
    </row>
    <row r="27" spans="1:11" ht="15.75" customHeight="1">
      <c r="A27" s="31"/>
      <c r="B27" s="97">
        <v>22</v>
      </c>
      <c r="C27" s="98">
        <f t="shared" si="4"/>
        <v>13</v>
      </c>
      <c r="D27" s="73" t="s">
        <v>534</v>
      </c>
      <c r="E27" s="73" t="s">
        <v>535</v>
      </c>
      <c r="F27" s="74">
        <v>44</v>
      </c>
      <c r="G27" s="31"/>
      <c r="H27" s="9">
        <f t="shared" si="0"/>
        <v>17</v>
      </c>
      <c r="I27" s="110">
        <f t="shared" si="1"/>
        <v>0.1</v>
      </c>
      <c r="J27" s="9">
        <f t="shared" si="2"/>
        <v>148</v>
      </c>
      <c r="K27" s="111">
        <f t="shared" si="3"/>
        <v>0.87058823529411766</v>
      </c>
    </row>
    <row r="28" spans="1:11" ht="15.75" customHeight="1">
      <c r="A28" s="31"/>
      <c r="B28" s="95">
        <v>23</v>
      </c>
      <c r="C28" s="96">
        <f t="shared" si="4"/>
        <v>14</v>
      </c>
      <c r="D28" s="4" t="s">
        <v>217</v>
      </c>
      <c r="E28" s="21" t="s">
        <v>151</v>
      </c>
      <c r="F28" s="17">
        <v>43</v>
      </c>
      <c r="G28" s="31"/>
      <c r="H28" s="9">
        <f t="shared" si="0"/>
        <v>22</v>
      </c>
      <c r="I28" s="110">
        <f t="shared" si="1"/>
        <v>0.12941176470588237</v>
      </c>
      <c r="J28" s="9">
        <f t="shared" si="2"/>
        <v>146</v>
      </c>
      <c r="K28" s="111">
        <f t="shared" si="3"/>
        <v>0.85882352941176465</v>
      </c>
    </row>
    <row r="29" spans="1:11" ht="15.75" customHeight="1">
      <c r="A29" s="31"/>
      <c r="B29" s="95">
        <v>24</v>
      </c>
      <c r="C29" s="96">
        <f t="shared" si="4"/>
        <v>14</v>
      </c>
      <c r="D29" s="21" t="s">
        <v>255</v>
      </c>
      <c r="E29" s="21" t="s">
        <v>239</v>
      </c>
      <c r="F29" s="17">
        <v>43</v>
      </c>
      <c r="G29" s="31"/>
      <c r="H29" s="9">
        <f t="shared" si="0"/>
        <v>22</v>
      </c>
      <c r="I29" s="110">
        <f t="shared" si="1"/>
        <v>0.12941176470588237</v>
      </c>
      <c r="J29" s="9">
        <f t="shared" si="2"/>
        <v>146</v>
      </c>
      <c r="K29" s="111">
        <f t="shared" si="3"/>
        <v>0.85882352941176465</v>
      </c>
    </row>
    <row r="30" spans="1:11" ht="15.75" customHeight="1">
      <c r="A30" s="31"/>
      <c r="B30" s="95">
        <v>25</v>
      </c>
      <c r="C30" s="96">
        <f t="shared" si="4"/>
        <v>15</v>
      </c>
      <c r="D30" s="4" t="s">
        <v>218</v>
      </c>
      <c r="E30" s="21" t="s">
        <v>151</v>
      </c>
      <c r="F30" s="17">
        <v>42</v>
      </c>
      <c r="G30" s="31"/>
      <c r="H30" s="9">
        <f t="shared" si="0"/>
        <v>24</v>
      </c>
      <c r="I30" s="110">
        <f t="shared" si="1"/>
        <v>0.14117647058823529</v>
      </c>
      <c r="J30" s="9">
        <f t="shared" si="2"/>
        <v>139</v>
      </c>
      <c r="K30" s="111">
        <f t="shared" si="3"/>
        <v>0.81764705882352939</v>
      </c>
    </row>
    <row r="31" spans="1:11" ht="15.75" customHeight="1">
      <c r="A31" s="31"/>
      <c r="B31" s="95">
        <v>26</v>
      </c>
      <c r="C31" s="96">
        <f t="shared" si="4"/>
        <v>15</v>
      </c>
      <c r="D31" s="4" t="s">
        <v>219</v>
      </c>
      <c r="E31" s="21" t="s">
        <v>151</v>
      </c>
      <c r="F31" s="17">
        <v>42</v>
      </c>
      <c r="G31" s="31"/>
      <c r="H31" s="9">
        <f t="shared" si="0"/>
        <v>24</v>
      </c>
      <c r="I31" s="110">
        <f t="shared" si="1"/>
        <v>0.14117647058823529</v>
      </c>
      <c r="J31" s="9">
        <f t="shared" si="2"/>
        <v>139</v>
      </c>
      <c r="K31" s="111">
        <f t="shared" si="3"/>
        <v>0.81764705882352939</v>
      </c>
    </row>
    <row r="32" spans="1:11" ht="15.75" customHeight="1">
      <c r="A32" s="31"/>
      <c r="B32" s="95">
        <v>27</v>
      </c>
      <c r="C32" s="96">
        <f t="shared" si="4"/>
        <v>15</v>
      </c>
      <c r="D32" s="21" t="s">
        <v>256</v>
      </c>
      <c r="E32" s="21" t="s">
        <v>239</v>
      </c>
      <c r="F32" s="17">
        <v>42</v>
      </c>
      <c r="G32" s="31"/>
      <c r="H32" s="9">
        <f t="shared" si="0"/>
        <v>24</v>
      </c>
      <c r="I32" s="110">
        <f t="shared" si="1"/>
        <v>0.14117647058823529</v>
      </c>
      <c r="J32" s="9">
        <f t="shared" si="2"/>
        <v>139</v>
      </c>
      <c r="K32" s="111">
        <f t="shared" si="3"/>
        <v>0.81764705882352939</v>
      </c>
    </row>
    <row r="33" spans="1:11" ht="15.75" customHeight="1">
      <c r="A33" s="31"/>
      <c r="B33" s="95">
        <v>28</v>
      </c>
      <c r="C33" s="96">
        <f t="shared" si="4"/>
        <v>15</v>
      </c>
      <c r="D33" s="32" t="s">
        <v>458</v>
      </c>
      <c r="E33" s="32" t="s">
        <v>383</v>
      </c>
      <c r="F33" s="9">
        <v>42</v>
      </c>
      <c r="G33" s="31"/>
      <c r="H33" s="9">
        <f t="shared" si="0"/>
        <v>24</v>
      </c>
      <c r="I33" s="110">
        <f t="shared" si="1"/>
        <v>0.14117647058823529</v>
      </c>
      <c r="J33" s="9">
        <f t="shared" si="2"/>
        <v>139</v>
      </c>
      <c r="K33" s="111">
        <f t="shared" si="3"/>
        <v>0.81764705882352939</v>
      </c>
    </row>
    <row r="34" spans="1:11" ht="15.75" customHeight="1">
      <c r="A34" s="31"/>
      <c r="B34" s="95">
        <v>29</v>
      </c>
      <c r="C34" s="96">
        <f t="shared" si="4"/>
        <v>15</v>
      </c>
      <c r="D34" s="32" t="s">
        <v>497</v>
      </c>
      <c r="E34" s="32" t="s">
        <v>494</v>
      </c>
      <c r="F34" s="9">
        <v>42</v>
      </c>
      <c r="G34" s="31"/>
      <c r="H34" s="9">
        <f t="shared" si="0"/>
        <v>24</v>
      </c>
      <c r="I34" s="110">
        <f t="shared" si="1"/>
        <v>0.14117647058823529</v>
      </c>
      <c r="J34" s="9">
        <f t="shared" si="2"/>
        <v>139</v>
      </c>
      <c r="K34" s="111">
        <f t="shared" si="3"/>
        <v>0.81764705882352939</v>
      </c>
    </row>
    <row r="35" spans="1:11" ht="15.75" customHeight="1">
      <c r="A35" s="31"/>
      <c r="B35" s="95">
        <v>30</v>
      </c>
      <c r="C35" s="96">
        <f t="shared" si="4"/>
        <v>15</v>
      </c>
      <c r="D35" s="34" t="s">
        <v>519</v>
      </c>
      <c r="E35" s="34" t="s">
        <v>509</v>
      </c>
      <c r="F35" s="14">
        <v>42</v>
      </c>
      <c r="G35" s="31"/>
      <c r="H35" s="9">
        <f t="shared" si="0"/>
        <v>24</v>
      </c>
      <c r="I35" s="110">
        <f t="shared" si="1"/>
        <v>0.14117647058823529</v>
      </c>
      <c r="J35" s="9">
        <f t="shared" si="2"/>
        <v>139</v>
      </c>
      <c r="K35" s="111">
        <f t="shared" si="3"/>
        <v>0.81764705882352939</v>
      </c>
    </row>
    <row r="36" spans="1:11" ht="15.75" customHeight="1">
      <c r="A36" s="31"/>
      <c r="B36" s="95">
        <v>31</v>
      </c>
      <c r="C36" s="96">
        <f t="shared" si="4"/>
        <v>15</v>
      </c>
      <c r="D36" s="34" t="s">
        <v>569</v>
      </c>
      <c r="E36" s="34" t="s">
        <v>93</v>
      </c>
      <c r="F36" s="14">
        <v>42</v>
      </c>
      <c r="G36" s="31"/>
      <c r="H36" s="9">
        <f t="shared" si="0"/>
        <v>24</v>
      </c>
      <c r="I36" s="110">
        <f t="shared" si="1"/>
        <v>0.14117647058823529</v>
      </c>
      <c r="J36" s="9">
        <f t="shared" si="2"/>
        <v>139</v>
      </c>
      <c r="K36" s="111">
        <f t="shared" si="3"/>
        <v>0.81764705882352939</v>
      </c>
    </row>
    <row r="37" spans="1:11" ht="15.75" customHeight="1">
      <c r="A37" s="31"/>
      <c r="B37" s="95">
        <v>32</v>
      </c>
      <c r="C37" s="96">
        <f t="shared" si="4"/>
        <v>16</v>
      </c>
      <c r="D37" s="34" t="s">
        <v>72</v>
      </c>
      <c r="E37" s="20" t="s">
        <v>53</v>
      </c>
      <c r="F37" s="14">
        <v>41</v>
      </c>
      <c r="G37" s="31"/>
      <c r="H37" s="9">
        <f t="shared" si="0"/>
        <v>31</v>
      </c>
      <c r="I37" s="110">
        <f t="shared" si="1"/>
        <v>0.18235294117647058</v>
      </c>
      <c r="J37" s="9">
        <f t="shared" si="2"/>
        <v>136</v>
      </c>
      <c r="K37" s="111">
        <f t="shared" si="3"/>
        <v>0.8</v>
      </c>
    </row>
    <row r="38" spans="1:11" ht="15.75" customHeight="1">
      <c r="A38" s="31"/>
      <c r="B38" s="95">
        <v>33</v>
      </c>
      <c r="C38" s="96">
        <f t="shared" si="4"/>
        <v>16</v>
      </c>
      <c r="D38" s="34" t="s">
        <v>125</v>
      </c>
      <c r="E38" s="34" t="s">
        <v>96</v>
      </c>
      <c r="F38" s="14">
        <v>41</v>
      </c>
      <c r="G38" s="31"/>
      <c r="H38" s="9">
        <f t="shared" si="0"/>
        <v>31</v>
      </c>
      <c r="I38" s="110">
        <f t="shared" si="1"/>
        <v>0.18235294117647058</v>
      </c>
      <c r="J38" s="9">
        <f t="shared" si="2"/>
        <v>136</v>
      </c>
      <c r="K38" s="111">
        <f t="shared" si="3"/>
        <v>0.8</v>
      </c>
    </row>
    <row r="39" spans="1:11" ht="15.75" customHeight="1">
      <c r="A39" s="31"/>
      <c r="B39" s="95">
        <v>34</v>
      </c>
      <c r="C39" s="96">
        <f t="shared" si="4"/>
        <v>16</v>
      </c>
      <c r="D39" s="20" t="s">
        <v>317</v>
      </c>
      <c r="E39" s="20" t="s">
        <v>84</v>
      </c>
      <c r="F39" s="15">
        <v>41</v>
      </c>
      <c r="G39" s="31"/>
      <c r="H39" s="9">
        <f t="shared" si="0"/>
        <v>31</v>
      </c>
      <c r="I39" s="110">
        <f t="shared" si="1"/>
        <v>0.18235294117647058</v>
      </c>
      <c r="J39" s="9">
        <f t="shared" si="2"/>
        <v>136</v>
      </c>
      <c r="K39" s="111">
        <f t="shared" si="3"/>
        <v>0.8</v>
      </c>
    </row>
    <row r="40" spans="1:11" ht="15.75" customHeight="1">
      <c r="A40" s="31"/>
      <c r="B40" s="95">
        <v>35</v>
      </c>
      <c r="C40" s="96">
        <f t="shared" si="4"/>
        <v>17</v>
      </c>
      <c r="D40" s="4" t="s">
        <v>220</v>
      </c>
      <c r="E40" s="21" t="s">
        <v>151</v>
      </c>
      <c r="F40" s="17">
        <v>40</v>
      </c>
      <c r="G40" s="31"/>
      <c r="H40" s="9">
        <f t="shared" si="0"/>
        <v>34</v>
      </c>
      <c r="I40" s="110">
        <f t="shared" si="1"/>
        <v>0.2</v>
      </c>
      <c r="J40" s="9">
        <f t="shared" si="2"/>
        <v>130</v>
      </c>
      <c r="K40" s="111">
        <f t="shared" si="3"/>
        <v>0.76470588235294112</v>
      </c>
    </row>
    <row r="41" spans="1:11" ht="15.75" customHeight="1">
      <c r="A41" s="31"/>
      <c r="B41" s="95">
        <v>36</v>
      </c>
      <c r="C41" s="96">
        <f t="shared" si="4"/>
        <v>17</v>
      </c>
      <c r="D41" s="20" t="s">
        <v>24</v>
      </c>
      <c r="E41" s="20" t="s">
        <v>41</v>
      </c>
      <c r="F41" s="15">
        <v>40</v>
      </c>
      <c r="G41" s="31"/>
      <c r="H41" s="9">
        <f t="shared" si="0"/>
        <v>34</v>
      </c>
      <c r="I41" s="110">
        <f t="shared" si="1"/>
        <v>0.2</v>
      </c>
      <c r="J41" s="9">
        <f t="shared" si="2"/>
        <v>130</v>
      </c>
      <c r="K41" s="111">
        <f t="shared" si="3"/>
        <v>0.76470588235294112</v>
      </c>
    </row>
    <row r="42" spans="1:11" ht="15.75" customHeight="1">
      <c r="A42" s="31"/>
      <c r="B42" s="95">
        <v>37</v>
      </c>
      <c r="C42" s="96">
        <f t="shared" si="4"/>
        <v>17</v>
      </c>
      <c r="D42" s="34" t="s">
        <v>520</v>
      </c>
      <c r="E42" s="34" t="s">
        <v>509</v>
      </c>
      <c r="F42" s="14">
        <v>40</v>
      </c>
      <c r="G42" s="31"/>
      <c r="H42" s="9">
        <f t="shared" si="0"/>
        <v>34</v>
      </c>
      <c r="I42" s="110">
        <f t="shared" si="1"/>
        <v>0.2</v>
      </c>
      <c r="J42" s="9">
        <f t="shared" si="2"/>
        <v>130</v>
      </c>
      <c r="K42" s="111">
        <f t="shared" si="3"/>
        <v>0.76470588235294112</v>
      </c>
    </row>
    <row r="43" spans="1:11" ht="15.75" customHeight="1">
      <c r="A43" s="31"/>
      <c r="B43" s="95">
        <v>38</v>
      </c>
      <c r="C43" s="96">
        <f t="shared" si="4"/>
        <v>17</v>
      </c>
      <c r="D43" s="34" t="s">
        <v>521</v>
      </c>
      <c r="E43" s="34" t="s">
        <v>509</v>
      </c>
      <c r="F43" s="14">
        <v>40</v>
      </c>
      <c r="G43" s="31"/>
      <c r="H43" s="9">
        <f t="shared" si="0"/>
        <v>34</v>
      </c>
      <c r="I43" s="110">
        <f t="shared" si="1"/>
        <v>0.2</v>
      </c>
      <c r="J43" s="9">
        <f t="shared" si="2"/>
        <v>130</v>
      </c>
      <c r="K43" s="111">
        <f t="shared" si="3"/>
        <v>0.76470588235294112</v>
      </c>
    </row>
    <row r="44" spans="1:11" ht="15.75" customHeight="1">
      <c r="A44" s="31"/>
      <c r="B44" s="95">
        <v>39</v>
      </c>
      <c r="C44" s="96">
        <f t="shared" si="4"/>
        <v>17</v>
      </c>
      <c r="D44" s="34" t="s">
        <v>570</v>
      </c>
      <c r="E44" s="34" t="s">
        <v>93</v>
      </c>
      <c r="F44" s="14">
        <v>40</v>
      </c>
      <c r="G44" s="31"/>
      <c r="H44" s="9">
        <f t="shared" si="0"/>
        <v>34</v>
      </c>
      <c r="I44" s="110">
        <f t="shared" si="1"/>
        <v>0.2</v>
      </c>
      <c r="J44" s="9">
        <f t="shared" si="2"/>
        <v>130</v>
      </c>
      <c r="K44" s="111">
        <f t="shared" si="3"/>
        <v>0.76470588235294112</v>
      </c>
    </row>
    <row r="45" spans="1:11" ht="15.75" customHeight="1">
      <c r="A45" s="31"/>
      <c r="B45" s="95">
        <v>40</v>
      </c>
      <c r="C45" s="96">
        <f t="shared" si="4"/>
        <v>17</v>
      </c>
      <c r="D45" s="34" t="s">
        <v>618</v>
      </c>
      <c r="E45" s="34" t="s">
        <v>81</v>
      </c>
      <c r="F45" s="14">
        <v>40</v>
      </c>
      <c r="G45" s="31"/>
      <c r="H45" s="9">
        <f t="shared" si="0"/>
        <v>34</v>
      </c>
      <c r="I45" s="110">
        <f t="shared" si="1"/>
        <v>0.2</v>
      </c>
      <c r="J45" s="9">
        <f t="shared" si="2"/>
        <v>130</v>
      </c>
      <c r="K45" s="111">
        <f t="shared" si="3"/>
        <v>0.76470588235294112</v>
      </c>
    </row>
    <row r="46" spans="1:11" ht="15.75" customHeight="1">
      <c r="A46" s="31"/>
      <c r="B46" s="95">
        <v>41</v>
      </c>
      <c r="C46" s="96">
        <f t="shared" si="4"/>
        <v>18</v>
      </c>
      <c r="D46" s="4" t="s">
        <v>221</v>
      </c>
      <c r="E46" s="21" t="s">
        <v>151</v>
      </c>
      <c r="F46" s="17">
        <v>39</v>
      </c>
      <c r="G46" s="31"/>
      <c r="H46" s="9">
        <f t="shared" si="0"/>
        <v>40</v>
      </c>
      <c r="I46" s="110">
        <f t="shared" si="1"/>
        <v>0.23529411764705882</v>
      </c>
      <c r="J46" s="9">
        <f t="shared" si="2"/>
        <v>123</v>
      </c>
      <c r="K46" s="111">
        <f t="shared" si="3"/>
        <v>0.72352941176470587</v>
      </c>
    </row>
    <row r="47" spans="1:11" ht="15.75" customHeight="1">
      <c r="A47" s="31"/>
      <c r="B47" s="95">
        <v>42</v>
      </c>
      <c r="C47" s="96">
        <f t="shared" si="4"/>
        <v>18</v>
      </c>
      <c r="D47" s="4" t="s">
        <v>222</v>
      </c>
      <c r="E47" s="21" t="s">
        <v>151</v>
      </c>
      <c r="F47" s="17">
        <v>39</v>
      </c>
      <c r="G47" s="31"/>
      <c r="H47" s="9">
        <f t="shared" si="0"/>
        <v>40</v>
      </c>
      <c r="I47" s="110">
        <f t="shared" si="1"/>
        <v>0.23529411764705882</v>
      </c>
      <c r="J47" s="9">
        <f t="shared" si="2"/>
        <v>123</v>
      </c>
      <c r="K47" s="111">
        <f t="shared" si="3"/>
        <v>0.72352941176470587</v>
      </c>
    </row>
    <row r="48" spans="1:11" ht="15.75" customHeight="1">
      <c r="A48" s="31"/>
      <c r="B48" s="95">
        <v>43</v>
      </c>
      <c r="C48" s="96">
        <f t="shared" si="4"/>
        <v>18</v>
      </c>
      <c r="D48" s="21" t="s">
        <v>257</v>
      </c>
      <c r="E48" s="21" t="s">
        <v>239</v>
      </c>
      <c r="F48" s="17">
        <v>39</v>
      </c>
      <c r="G48" s="31"/>
      <c r="H48" s="9">
        <f t="shared" si="0"/>
        <v>40</v>
      </c>
      <c r="I48" s="110">
        <f t="shared" si="1"/>
        <v>0.23529411764705882</v>
      </c>
      <c r="J48" s="9">
        <f t="shared" si="2"/>
        <v>123</v>
      </c>
      <c r="K48" s="111">
        <f t="shared" si="3"/>
        <v>0.72352941176470587</v>
      </c>
    </row>
    <row r="49" spans="1:11" ht="15.75" customHeight="1">
      <c r="A49" s="31"/>
      <c r="B49" s="95">
        <v>44</v>
      </c>
      <c r="C49" s="96">
        <f t="shared" si="4"/>
        <v>18</v>
      </c>
      <c r="D49" s="21" t="s">
        <v>258</v>
      </c>
      <c r="E49" s="21" t="s">
        <v>239</v>
      </c>
      <c r="F49" s="17">
        <v>39</v>
      </c>
      <c r="G49" s="31"/>
      <c r="H49" s="9">
        <f t="shared" si="0"/>
        <v>40</v>
      </c>
      <c r="I49" s="110">
        <f t="shared" si="1"/>
        <v>0.23529411764705882</v>
      </c>
      <c r="J49" s="9">
        <f t="shared" si="2"/>
        <v>123</v>
      </c>
      <c r="K49" s="111">
        <f t="shared" si="3"/>
        <v>0.72352941176470587</v>
      </c>
    </row>
    <row r="50" spans="1:11" ht="15.75" customHeight="1">
      <c r="A50" s="31"/>
      <c r="B50" s="95">
        <v>45</v>
      </c>
      <c r="C50" s="96">
        <f t="shared" si="4"/>
        <v>18</v>
      </c>
      <c r="D50" s="20" t="s">
        <v>272</v>
      </c>
      <c r="E50" s="20" t="s">
        <v>82</v>
      </c>
      <c r="F50" s="15">
        <v>39</v>
      </c>
      <c r="G50" s="31"/>
      <c r="H50" s="9">
        <f t="shared" si="0"/>
        <v>40</v>
      </c>
      <c r="I50" s="110">
        <f t="shared" si="1"/>
        <v>0.23529411764705882</v>
      </c>
      <c r="J50" s="9">
        <f t="shared" si="2"/>
        <v>123</v>
      </c>
      <c r="K50" s="111">
        <f t="shared" si="3"/>
        <v>0.72352941176470587</v>
      </c>
    </row>
    <row r="51" spans="1:11" ht="15.75" customHeight="1">
      <c r="A51" s="31"/>
      <c r="B51" s="95">
        <v>46</v>
      </c>
      <c r="C51" s="96">
        <f t="shared" si="4"/>
        <v>18</v>
      </c>
      <c r="D51" s="34" t="s">
        <v>555</v>
      </c>
      <c r="E51" s="34" t="s">
        <v>539</v>
      </c>
      <c r="F51" s="14">
        <v>39</v>
      </c>
      <c r="G51" s="31"/>
      <c r="H51" s="9">
        <f t="shared" si="0"/>
        <v>40</v>
      </c>
      <c r="I51" s="110">
        <f t="shared" si="1"/>
        <v>0.23529411764705882</v>
      </c>
      <c r="J51" s="9">
        <f t="shared" si="2"/>
        <v>123</v>
      </c>
      <c r="K51" s="111">
        <f t="shared" si="3"/>
        <v>0.72352941176470587</v>
      </c>
    </row>
    <row r="52" spans="1:11" ht="15.75" customHeight="1">
      <c r="A52" s="31"/>
      <c r="B52" s="95">
        <v>47</v>
      </c>
      <c r="C52" s="96">
        <f t="shared" si="4"/>
        <v>18</v>
      </c>
      <c r="D52" s="34" t="s">
        <v>619</v>
      </c>
      <c r="E52" s="34" t="s">
        <v>81</v>
      </c>
      <c r="F52" s="14">
        <v>39</v>
      </c>
      <c r="G52" s="31"/>
      <c r="H52" s="9">
        <f t="shared" si="0"/>
        <v>40</v>
      </c>
      <c r="I52" s="110">
        <f t="shared" si="1"/>
        <v>0.23529411764705882</v>
      </c>
      <c r="J52" s="9">
        <f t="shared" si="2"/>
        <v>123</v>
      </c>
      <c r="K52" s="111">
        <f t="shared" si="3"/>
        <v>0.72352941176470587</v>
      </c>
    </row>
    <row r="53" spans="1:11" ht="15.75" customHeight="1">
      <c r="A53" s="31"/>
      <c r="B53" s="95">
        <v>48</v>
      </c>
      <c r="C53" s="96">
        <f t="shared" si="4"/>
        <v>19</v>
      </c>
      <c r="D53" s="20" t="s">
        <v>25</v>
      </c>
      <c r="E53" s="20" t="s">
        <v>41</v>
      </c>
      <c r="F53" s="15">
        <v>38</v>
      </c>
      <c r="G53" s="31"/>
      <c r="H53" s="9">
        <f t="shared" si="0"/>
        <v>47</v>
      </c>
      <c r="I53" s="110">
        <f t="shared" si="1"/>
        <v>0.27647058823529413</v>
      </c>
      <c r="J53" s="9">
        <f t="shared" si="2"/>
        <v>121</v>
      </c>
      <c r="K53" s="111">
        <f t="shared" si="3"/>
        <v>0.71176470588235297</v>
      </c>
    </row>
    <row r="54" spans="1:11" ht="15.75" customHeight="1">
      <c r="A54" s="31"/>
      <c r="B54" s="95">
        <v>49</v>
      </c>
      <c r="C54" s="96">
        <f t="shared" si="4"/>
        <v>19</v>
      </c>
      <c r="D54" s="34" t="s">
        <v>620</v>
      </c>
      <c r="E54" s="34" t="s">
        <v>81</v>
      </c>
      <c r="F54" s="14">
        <v>38</v>
      </c>
      <c r="G54" s="31"/>
      <c r="H54" s="9">
        <f t="shared" si="0"/>
        <v>47</v>
      </c>
      <c r="I54" s="110">
        <f t="shared" si="1"/>
        <v>0.27647058823529413</v>
      </c>
      <c r="J54" s="9">
        <f t="shared" si="2"/>
        <v>121</v>
      </c>
      <c r="K54" s="111">
        <f t="shared" si="3"/>
        <v>0.71176470588235297</v>
      </c>
    </row>
    <row r="55" spans="1:11" ht="15.75" customHeight="1">
      <c r="A55" s="31"/>
      <c r="B55" s="95">
        <v>50</v>
      </c>
      <c r="C55" s="96">
        <f t="shared" si="4"/>
        <v>20</v>
      </c>
      <c r="D55" s="32" t="s">
        <v>621</v>
      </c>
      <c r="E55" s="32" t="s">
        <v>81</v>
      </c>
      <c r="F55" s="9">
        <v>37</v>
      </c>
      <c r="G55" s="31"/>
      <c r="H55" s="9">
        <f t="shared" si="0"/>
        <v>49</v>
      </c>
      <c r="I55" s="110">
        <f t="shared" si="1"/>
        <v>0.28823529411764703</v>
      </c>
      <c r="J55" s="9">
        <f t="shared" si="2"/>
        <v>120</v>
      </c>
      <c r="K55" s="111">
        <f t="shared" si="3"/>
        <v>0.70588235294117652</v>
      </c>
    </row>
    <row r="56" spans="1:11" ht="15.75" customHeight="1">
      <c r="A56" s="31"/>
      <c r="B56" s="95">
        <v>51</v>
      </c>
      <c r="C56" s="96">
        <f t="shared" si="4"/>
        <v>21</v>
      </c>
      <c r="D56" s="21" t="s">
        <v>259</v>
      </c>
      <c r="E56" s="21" t="s">
        <v>239</v>
      </c>
      <c r="F56" s="17">
        <v>36</v>
      </c>
      <c r="G56" s="31"/>
      <c r="H56" s="9">
        <f t="shared" si="0"/>
        <v>50</v>
      </c>
      <c r="I56" s="110">
        <f t="shared" si="1"/>
        <v>0.29411764705882354</v>
      </c>
      <c r="J56" s="9">
        <f t="shared" si="2"/>
        <v>116</v>
      </c>
      <c r="K56" s="111">
        <f t="shared" si="3"/>
        <v>0.68235294117647061</v>
      </c>
    </row>
    <row r="57" spans="1:11" ht="15.75" customHeight="1">
      <c r="A57" s="31"/>
      <c r="B57" s="95">
        <v>52</v>
      </c>
      <c r="C57" s="96">
        <f t="shared" si="4"/>
        <v>21</v>
      </c>
      <c r="D57" s="20" t="s">
        <v>318</v>
      </c>
      <c r="E57" s="20" t="s">
        <v>84</v>
      </c>
      <c r="F57" s="15">
        <v>36</v>
      </c>
      <c r="G57" s="31"/>
      <c r="H57" s="9">
        <f t="shared" si="0"/>
        <v>50</v>
      </c>
      <c r="I57" s="110">
        <f t="shared" si="1"/>
        <v>0.29411764705882354</v>
      </c>
      <c r="J57" s="9">
        <f t="shared" si="2"/>
        <v>116</v>
      </c>
      <c r="K57" s="111">
        <f t="shared" si="3"/>
        <v>0.68235294117647061</v>
      </c>
    </row>
    <row r="58" spans="1:11" ht="15.75" customHeight="1">
      <c r="A58" s="31"/>
      <c r="B58" s="95">
        <v>53</v>
      </c>
      <c r="C58" s="96">
        <f t="shared" si="4"/>
        <v>21</v>
      </c>
      <c r="D58" s="32" t="s">
        <v>459</v>
      </c>
      <c r="E58" s="32" t="s">
        <v>383</v>
      </c>
      <c r="F58" s="9">
        <v>36</v>
      </c>
      <c r="G58" s="31"/>
      <c r="H58" s="9">
        <f t="shared" si="0"/>
        <v>50</v>
      </c>
      <c r="I58" s="110">
        <f t="shared" si="1"/>
        <v>0.29411764705882354</v>
      </c>
      <c r="J58" s="9">
        <f t="shared" si="2"/>
        <v>116</v>
      </c>
      <c r="K58" s="111">
        <f t="shared" si="3"/>
        <v>0.68235294117647061</v>
      </c>
    </row>
    <row r="59" spans="1:11" ht="15.75" customHeight="1">
      <c r="A59" s="31"/>
      <c r="B59" s="95">
        <v>54</v>
      </c>
      <c r="C59" s="96">
        <f t="shared" si="4"/>
        <v>21</v>
      </c>
      <c r="D59" s="32" t="s">
        <v>460</v>
      </c>
      <c r="E59" s="32" t="s">
        <v>383</v>
      </c>
      <c r="F59" s="9">
        <v>36</v>
      </c>
      <c r="G59" s="31"/>
      <c r="H59" s="9">
        <f t="shared" si="0"/>
        <v>50</v>
      </c>
      <c r="I59" s="110">
        <f t="shared" si="1"/>
        <v>0.29411764705882354</v>
      </c>
      <c r="J59" s="9">
        <f t="shared" si="2"/>
        <v>116</v>
      </c>
      <c r="K59" s="111">
        <f t="shared" si="3"/>
        <v>0.68235294117647061</v>
      </c>
    </row>
    <row r="60" spans="1:11" ht="15.75" customHeight="1">
      <c r="A60" s="31"/>
      <c r="B60" s="95">
        <v>55</v>
      </c>
      <c r="C60" s="96">
        <f t="shared" si="4"/>
        <v>22</v>
      </c>
      <c r="D60" s="34" t="s">
        <v>126</v>
      </c>
      <c r="E60" s="34" t="s">
        <v>96</v>
      </c>
      <c r="F60" s="14">
        <v>35</v>
      </c>
      <c r="G60" s="31"/>
      <c r="H60" s="9">
        <f t="shared" si="0"/>
        <v>54</v>
      </c>
      <c r="I60" s="110">
        <f t="shared" si="1"/>
        <v>0.31764705882352939</v>
      </c>
      <c r="J60" s="9">
        <f t="shared" si="2"/>
        <v>107</v>
      </c>
      <c r="K60" s="111">
        <f t="shared" si="3"/>
        <v>0.62941176470588234</v>
      </c>
    </row>
    <row r="61" spans="1:11" ht="15.75" customHeight="1">
      <c r="A61" s="31"/>
      <c r="B61" s="95">
        <v>56</v>
      </c>
      <c r="C61" s="96">
        <f t="shared" si="4"/>
        <v>22</v>
      </c>
      <c r="D61" s="4" t="s">
        <v>223</v>
      </c>
      <c r="E61" s="21" t="s">
        <v>151</v>
      </c>
      <c r="F61" s="17">
        <v>35</v>
      </c>
      <c r="G61" s="31"/>
      <c r="H61" s="9">
        <f t="shared" si="0"/>
        <v>54</v>
      </c>
      <c r="I61" s="110">
        <f t="shared" si="1"/>
        <v>0.31764705882352939</v>
      </c>
      <c r="J61" s="9">
        <f t="shared" si="2"/>
        <v>107</v>
      </c>
      <c r="K61" s="111">
        <f t="shared" si="3"/>
        <v>0.62941176470588234</v>
      </c>
    </row>
    <row r="62" spans="1:11" ht="15.75" customHeight="1">
      <c r="A62" s="31"/>
      <c r="B62" s="95">
        <v>57</v>
      </c>
      <c r="C62" s="96">
        <f t="shared" si="4"/>
        <v>22</v>
      </c>
      <c r="D62" s="4" t="s">
        <v>224</v>
      </c>
      <c r="E62" s="21" t="s">
        <v>151</v>
      </c>
      <c r="F62" s="17">
        <v>35</v>
      </c>
      <c r="G62" s="31"/>
      <c r="H62" s="9">
        <f t="shared" si="0"/>
        <v>54</v>
      </c>
      <c r="I62" s="110">
        <f t="shared" si="1"/>
        <v>0.31764705882352939</v>
      </c>
      <c r="J62" s="9">
        <f t="shared" si="2"/>
        <v>107</v>
      </c>
      <c r="K62" s="111">
        <f t="shared" si="3"/>
        <v>0.62941176470588234</v>
      </c>
    </row>
    <row r="63" spans="1:11" ht="15.75" customHeight="1">
      <c r="A63" s="31"/>
      <c r="B63" s="95">
        <v>58</v>
      </c>
      <c r="C63" s="96">
        <f t="shared" si="4"/>
        <v>22</v>
      </c>
      <c r="D63" s="21" t="s">
        <v>319</v>
      </c>
      <c r="E63" s="21" t="s">
        <v>84</v>
      </c>
      <c r="F63" s="17">
        <v>35</v>
      </c>
      <c r="G63" s="31"/>
      <c r="H63" s="9">
        <f t="shared" si="0"/>
        <v>54</v>
      </c>
      <c r="I63" s="110">
        <f t="shared" si="1"/>
        <v>0.31764705882352939</v>
      </c>
      <c r="J63" s="9">
        <f t="shared" si="2"/>
        <v>107</v>
      </c>
      <c r="K63" s="111">
        <f t="shared" si="3"/>
        <v>0.62941176470588234</v>
      </c>
    </row>
    <row r="64" spans="1:11" ht="15.75" customHeight="1">
      <c r="A64" s="31"/>
      <c r="B64" s="95">
        <v>59</v>
      </c>
      <c r="C64" s="96">
        <f t="shared" si="4"/>
        <v>22</v>
      </c>
      <c r="D64" s="20" t="s">
        <v>351</v>
      </c>
      <c r="E64" s="20" t="s">
        <v>94</v>
      </c>
      <c r="F64" s="15">
        <v>35</v>
      </c>
      <c r="G64" s="31"/>
      <c r="H64" s="9">
        <f t="shared" si="0"/>
        <v>54</v>
      </c>
      <c r="I64" s="110">
        <f t="shared" si="1"/>
        <v>0.31764705882352939</v>
      </c>
      <c r="J64" s="9">
        <f t="shared" si="2"/>
        <v>107</v>
      </c>
      <c r="K64" s="111">
        <f t="shared" si="3"/>
        <v>0.62941176470588234</v>
      </c>
    </row>
    <row r="65" spans="1:11" ht="15.75" customHeight="1">
      <c r="A65" s="31"/>
      <c r="B65" s="95">
        <v>60</v>
      </c>
      <c r="C65" s="96">
        <f t="shared" si="4"/>
        <v>22</v>
      </c>
      <c r="D65" s="20" t="s">
        <v>26</v>
      </c>
      <c r="E65" s="20" t="s">
        <v>41</v>
      </c>
      <c r="F65" s="15">
        <v>35</v>
      </c>
      <c r="G65" s="31"/>
      <c r="H65" s="9">
        <f t="shared" si="0"/>
        <v>54</v>
      </c>
      <c r="I65" s="110">
        <f t="shared" si="1"/>
        <v>0.31764705882352939</v>
      </c>
      <c r="J65" s="9">
        <f t="shared" si="2"/>
        <v>107</v>
      </c>
      <c r="K65" s="111">
        <f t="shared" si="3"/>
        <v>0.62941176470588234</v>
      </c>
    </row>
    <row r="66" spans="1:11" ht="15.75" customHeight="1">
      <c r="A66" s="31"/>
      <c r="B66" s="95">
        <v>61</v>
      </c>
      <c r="C66" s="96">
        <f t="shared" si="4"/>
        <v>22</v>
      </c>
      <c r="D66" s="32" t="s">
        <v>461</v>
      </c>
      <c r="E66" s="32" t="s">
        <v>383</v>
      </c>
      <c r="F66" s="9">
        <v>35</v>
      </c>
      <c r="G66" s="31"/>
      <c r="H66" s="9">
        <f t="shared" si="0"/>
        <v>54</v>
      </c>
      <c r="I66" s="110">
        <f t="shared" si="1"/>
        <v>0.31764705882352939</v>
      </c>
      <c r="J66" s="9">
        <f t="shared" si="2"/>
        <v>107</v>
      </c>
      <c r="K66" s="111">
        <f t="shared" si="3"/>
        <v>0.62941176470588234</v>
      </c>
    </row>
    <row r="67" spans="1:11" ht="15.75" customHeight="1">
      <c r="A67" s="31"/>
      <c r="B67" s="95">
        <v>62</v>
      </c>
      <c r="C67" s="96">
        <f t="shared" si="4"/>
        <v>22</v>
      </c>
      <c r="D67" s="32" t="s">
        <v>498</v>
      </c>
      <c r="E67" s="32" t="s">
        <v>494</v>
      </c>
      <c r="F67" s="9">
        <v>35</v>
      </c>
      <c r="G67" s="31"/>
      <c r="H67" s="9">
        <f t="shared" si="0"/>
        <v>54</v>
      </c>
      <c r="I67" s="110">
        <f t="shared" si="1"/>
        <v>0.31764705882352939</v>
      </c>
      <c r="J67" s="9">
        <f t="shared" si="2"/>
        <v>107</v>
      </c>
      <c r="K67" s="111">
        <f t="shared" si="3"/>
        <v>0.62941176470588234</v>
      </c>
    </row>
    <row r="68" spans="1:11" ht="15.75" customHeight="1">
      <c r="A68" s="31"/>
      <c r="B68" s="95">
        <v>63</v>
      </c>
      <c r="C68" s="96">
        <f t="shared" si="4"/>
        <v>22</v>
      </c>
      <c r="D68" s="32" t="s">
        <v>622</v>
      </c>
      <c r="E68" s="32" t="s">
        <v>81</v>
      </c>
      <c r="F68" s="9">
        <v>35</v>
      </c>
      <c r="G68" s="31"/>
      <c r="H68" s="9">
        <f t="shared" si="0"/>
        <v>54</v>
      </c>
      <c r="I68" s="110">
        <f t="shared" si="1"/>
        <v>0.31764705882352939</v>
      </c>
      <c r="J68" s="9">
        <f t="shared" si="2"/>
        <v>107</v>
      </c>
      <c r="K68" s="111">
        <f t="shared" si="3"/>
        <v>0.62941176470588234</v>
      </c>
    </row>
    <row r="69" spans="1:11" ht="15.75" customHeight="1">
      <c r="A69" s="31"/>
      <c r="B69" s="95">
        <v>64</v>
      </c>
      <c r="C69" s="96">
        <f t="shared" si="4"/>
        <v>23</v>
      </c>
      <c r="D69" s="21" t="s">
        <v>260</v>
      </c>
      <c r="E69" s="21" t="s">
        <v>239</v>
      </c>
      <c r="F69" s="17">
        <v>34</v>
      </c>
      <c r="G69" s="31"/>
      <c r="H69" s="9">
        <f t="shared" si="0"/>
        <v>63</v>
      </c>
      <c r="I69" s="110">
        <f t="shared" si="1"/>
        <v>0.37058823529411766</v>
      </c>
      <c r="J69" s="9">
        <f t="shared" si="2"/>
        <v>103</v>
      </c>
      <c r="K69" s="111">
        <f t="shared" si="3"/>
        <v>0.60588235294117643</v>
      </c>
    </row>
    <row r="70" spans="1:11" ht="15.75" customHeight="1">
      <c r="A70" s="31"/>
      <c r="B70" s="95">
        <v>65</v>
      </c>
      <c r="C70" s="96">
        <f t="shared" si="4"/>
        <v>23</v>
      </c>
      <c r="D70" s="21" t="s">
        <v>320</v>
      </c>
      <c r="E70" s="21" t="s">
        <v>84</v>
      </c>
      <c r="F70" s="17">
        <v>34</v>
      </c>
      <c r="G70" s="31"/>
      <c r="H70" s="9">
        <f t="shared" si="0"/>
        <v>63</v>
      </c>
      <c r="I70" s="110">
        <f t="shared" si="1"/>
        <v>0.37058823529411766</v>
      </c>
      <c r="J70" s="9">
        <f t="shared" si="2"/>
        <v>103</v>
      </c>
      <c r="K70" s="111">
        <f t="shared" si="3"/>
        <v>0.60588235294117643</v>
      </c>
    </row>
    <row r="71" spans="1:11" ht="15.75" customHeight="1">
      <c r="A71" s="31"/>
      <c r="B71" s="95">
        <v>66</v>
      </c>
      <c r="C71" s="96">
        <f t="shared" si="4"/>
        <v>23</v>
      </c>
      <c r="D71" s="21" t="s">
        <v>321</v>
      </c>
      <c r="E71" s="21" t="s">
        <v>84</v>
      </c>
      <c r="F71" s="17">
        <v>34</v>
      </c>
      <c r="G71" s="31"/>
      <c r="H71" s="9">
        <f t="shared" ref="H71:H134" si="5">MATCH(C71-1,C$6:C$175,1)</f>
        <v>63</v>
      </c>
      <c r="I71" s="110">
        <f t="shared" ref="I71:I134" si="6">H71/170</f>
        <v>0.37058823529411766</v>
      </c>
      <c r="J71" s="9">
        <f t="shared" ref="J71:J134" si="7">171-MATCH(C71+1,C$6:C$175,0)</f>
        <v>103</v>
      </c>
      <c r="K71" s="111">
        <f t="shared" ref="K71:K134" si="8">J71/170</f>
        <v>0.60588235294117643</v>
      </c>
    </row>
    <row r="72" spans="1:11" ht="15.75" customHeight="1">
      <c r="A72" s="31"/>
      <c r="B72" s="95">
        <v>67</v>
      </c>
      <c r="C72" s="96">
        <f t="shared" ref="C72:C135" si="9">IF(F72=F71,C71,C71+1)</f>
        <v>23</v>
      </c>
      <c r="D72" s="34" t="s">
        <v>556</v>
      </c>
      <c r="E72" s="34" t="s">
        <v>539</v>
      </c>
      <c r="F72" s="14">
        <v>34</v>
      </c>
      <c r="G72" s="31"/>
      <c r="H72" s="9">
        <f t="shared" si="5"/>
        <v>63</v>
      </c>
      <c r="I72" s="110">
        <f t="shared" si="6"/>
        <v>0.37058823529411766</v>
      </c>
      <c r="J72" s="9">
        <f t="shared" si="7"/>
        <v>103</v>
      </c>
      <c r="K72" s="111">
        <f t="shared" si="8"/>
        <v>0.60588235294117643</v>
      </c>
    </row>
    <row r="73" spans="1:11" ht="15.75" customHeight="1">
      <c r="A73" s="31"/>
      <c r="B73" s="95">
        <v>68</v>
      </c>
      <c r="C73" s="96">
        <f t="shared" si="9"/>
        <v>24</v>
      </c>
      <c r="D73" s="32" t="s">
        <v>127</v>
      </c>
      <c r="E73" s="32" t="s">
        <v>96</v>
      </c>
      <c r="F73" s="9">
        <v>33</v>
      </c>
      <c r="G73" s="31"/>
      <c r="H73" s="9">
        <f t="shared" si="5"/>
        <v>67</v>
      </c>
      <c r="I73" s="110">
        <f t="shared" si="6"/>
        <v>0.39411764705882352</v>
      </c>
      <c r="J73" s="9">
        <f t="shared" si="7"/>
        <v>99</v>
      </c>
      <c r="K73" s="111">
        <f t="shared" si="8"/>
        <v>0.58235294117647063</v>
      </c>
    </row>
    <row r="74" spans="1:11" ht="15.75" customHeight="1">
      <c r="A74" s="31"/>
      <c r="B74" s="95">
        <v>69</v>
      </c>
      <c r="C74" s="96">
        <f t="shared" si="9"/>
        <v>24</v>
      </c>
      <c r="D74" s="4" t="s">
        <v>225</v>
      </c>
      <c r="E74" s="21" t="s">
        <v>151</v>
      </c>
      <c r="F74" s="17">
        <v>33</v>
      </c>
      <c r="G74" s="31"/>
      <c r="H74" s="9">
        <f t="shared" si="5"/>
        <v>67</v>
      </c>
      <c r="I74" s="110">
        <f t="shared" si="6"/>
        <v>0.39411764705882352</v>
      </c>
      <c r="J74" s="9">
        <f t="shared" si="7"/>
        <v>99</v>
      </c>
      <c r="K74" s="111">
        <f t="shared" si="8"/>
        <v>0.58235294117647063</v>
      </c>
    </row>
    <row r="75" spans="1:11" ht="15.75" customHeight="1">
      <c r="A75" s="31"/>
      <c r="B75" s="95">
        <v>70</v>
      </c>
      <c r="C75" s="96">
        <f t="shared" si="9"/>
        <v>24</v>
      </c>
      <c r="D75" s="21" t="s">
        <v>261</v>
      </c>
      <c r="E75" s="21" t="s">
        <v>239</v>
      </c>
      <c r="F75" s="17">
        <v>33</v>
      </c>
      <c r="G75" s="31"/>
      <c r="H75" s="9">
        <f t="shared" si="5"/>
        <v>67</v>
      </c>
      <c r="I75" s="110">
        <f t="shared" si="6"/>
        <v>0.39411764705882352</v>
      </c>
      <c r="J75" s="9">
        <f t="shared" si="7"/>
        <v>99</v>
      </c>
      <c r="K75" s="111">
        <f t="shared" si="8"/>
        <v>0.58235294117647063</v>
      </c>
    </row>
    <row r="76" spans="1:11" ht="15.75" customHeight="1">
      <c r="A76" s="31"/>
      <c r="B76" s="95">
        <v>71</v>
      </c>
      <c r="C76" s="96">
        <f t="shared" si="9"/>
        <v>24</v>
      </c>
      <c r="D76" s="32" t="s">
        <v>462</v>
      </c>
      <c r="E76" s="32" t="s">
        <v>383</v>
      </c>
      <c r="F76" s="9">
        <v>33</v>
      </c>
      <c r="G76" s="31"/>
      <c r="H76" s="9">
        <f t="shared" si="5"/>
        <v>67</v>
      </c>
      <c r="I76" s="110">
        <f t="shared" si="6"/>
        <v>0.39411764705882352</v>
      </c>
      <c r="J76" s="9">
        <f t="shared" si="7"/>
        <v>99</v>
      </c>
      <c r="K76" s="111">
        <f t="shared" si="8"/>
        <v>0.58235294117647063</v>
      </c>
    </row>
    <row r="77" spans="1:11" ht="15.75" customHeight="1">
      <c r="A77" s="31"/>
      <c r="B77" s="95">
        <v>72</v>
      </c>
      <c r="C77" s="96">
        <f t="shared" si="9"/>
        <v>25</v>
      </c>
      <c r="D77" s="32" t="s">
        <v>128</v>
      </c>
      <c r="E77" s="32" t="s">
        <v>96</v>
      </c>
      <c r="F77" s="9">
        <v>32</v>
      </c>
      <c r="G77" s="31"/>
      <c r="H77" s="9">
        <f t="shared" si="5"/>
        <v>71</v>
      </c>
      <c r="I77" s="110">
        <f t="shared" si="6"/>
        <v>0.41764705882352943</v>
      </c>
      <c r="J77" s="9">
        <f t="shared" si="7"/>
        <v>88</v>
      </c>
      <c r="K77" s="111">
        <f t="shared" si="8"/>
        <v>0.51764705882352946</v>
      </c>
    </row>
    <row r="78" spans="1:11" ht="15.75" customHeight="1">
      <c r="A78" s="31"/>
      <c r="B78" s="95">
        <v>73</v>
      </c>
      <c r="C78" s="96">
        <f t="shared" si="9"/>
        <v>25</v>
      </c>
      <c r="D78" s="4" t="s">
        <v>226</v>
      </c>
      <c r="E78" s="21" t="s">
        <v>151</v>
      </c>
      <c r="F78" s="17">
        <v>32</v>
      </c>
      <c r="G78" s="31"/>
      <c r="H78" s="9">
        <f t="shared" si="5"/>
        <v>71</v>
      </c>
      <c r="I78" s="110">
        <f t="shared" si="6"/>
        <v>0.41764705882352943</v>
      </c>
      <c r="J78" s="9">
        <f t="shared" si="7"/>
        <v>88</v>
      </c>
      <c r="K78" s="111">
        <f t="shared" si="8"/>
        <v>0.51764705882352946</v>
      </c>
    </row>
    <row r="79" spans="1:11" ht="15.75" customHeight="1">
      <c r="A79" s="31"/>
      <c r="B79" s="95">
        <v>74</v>
      </c>
      <c r="C79" s="96">
        <f t="shared" si="9"/>
        <v>25</v>
      </c>
      <c r="D79" s="21" t="s">
        <v>262</v>
      </c>
      <c r="E79" s="21" t="s">
        <v>239</v>
      </c>
      <c r="F79" s="17">
        <v>32</v>
      </c>
      <c r="G79" s="31"/>
      <c r="H79" s="9">
        <f t="shared" si="5"/>
        <v>71</v>
      </c>
      <c r="I79" s="110">
        <f t="shared" si="6"/>
        <v>0.41764705882352943</v>
      </c>
      <c r="J79" s="9">
        <f t="shared" si="7"/>
        <v>88</v>
      </c>
      <c r="K79" s="111">
        <f t="shared" si="8"/>
        <v>0.51764705882352946</v>
      </c>
    </row>
    <row r="80" spans="1:11" ht="15.75" customHeight="1">
      <c r="A80" s="31"/>
      <c r="B80" s="95">
        <v>75</v>
      </c>
      <c r="C80" s="96">
        <f t="shared" si="9"/>
        <v>25</v>
      </c>
      <c r="D80" s="21" t="s">
        <v>263</v>
      </c>
      <c r="E80" s="21" t="s">
        <v>239</v>
      </c>
      <c r="F80" s="17">
        <v>32</v>
      </c>
      <c r="G80" s="31"/>
      <c r="H80" s="9">
        <f t="shared" si="5"/>
        <v>71</v>
      </c>
      <c r="I80" s="110">
        <f t="shared" si="6"/>
        <v>0.41764705882352943</v>
      </c>
      <c r="J80" s="9">
        <f t="shared" si="7"/>
        <v>88</v>
      </c>
      <c r="K80" s="111">
        <f t="shared" si="8"/>
        <v>0.51764705882352946</v>
      </c>
    </row>
    <row r="81" spans="1:11" ht="15.75" customHeight="1">
      <c r="A81" s="31"/>
      <c r="B81" s="95">
        <v>76</v>
      </c>
      <c r="C81" s="96">
        <f t="shared" si="9"/>
        <v>25</v>
      </c>
      <c r="D81" s="20" t="s">
        <v>286</v>
      </c>
      <c r="E81" s="20" t="s">
        <v>85</v>
      </c>
      <c r="F81" s="15">
        <v>32</v>
      </c>
      <c r="G81" s="31"/>
      <c r="H81" s="9">
        <f t="shared" si="5"/>
        <v>71</v>
      </c>
      <c r="I81" s="110">
        <f t="shared" si="6"/>
        <v>0.41764705882352943</v>
      </c>
      <c r="J81" s="9">
        <f t="shared" si="7"/>
        <v>88</v>
      </c>
      <c r="K81" s="111">
        <f t="shared" si="8"/>
        <v>0.51764705882352946</v>
      </c>
    </row>
    <row r="82" spans="1:11" ht="15.75" customHeight="1">
      <c r="A82" s="31"/>
      <c r="B82" s="95">
        <v>77</v>
      </c>
      <c r="C82" s="96">
        <f t="shared" si="9"/>
        <v>25</v>
      </c>
      <c r="D82" s="21" t="s">
        <v>322</v>
      </c>
      <c r="E82" s="21" t="s">
        <v>84</v>
      </c>
      <c r="F82" s="17">
        <v>32</v>
      </c>
      <c r="G82" s="31"/>
      <c r="H82" s="9">
        <f t="shared" si="5"/>
        <v>71</v>
      </c>
      <c r="I82" s="110">
        <f t="shared" si="6"/>
        <v>0.41764705882352943</v>
      </c>
      <c r="J82" s="9">
        <f t="shared" si="7"/>
        <v>88</v>
      </c>
      <c r="K82" s="111">
        <f t="shared" si="8"/>
        <v>0.51764705882352946</v>
      </c>
    </row>
    <row r="83" spans="1:11" ht="15.75" customHeight="1">
      <c r="A83" s="31"/>
      <c r="B83" s="95">
        <v>78</v>
      </c>
      <c r="C83" s="96">
        <f t="shared" si="9"/>
        <v>25</v>
      </c>
      <c r="D83" s="21" t="s">
        <v>323</v>
      </c>
      <c r="E83" s="21" t="s">
        <v>84</v>
      </c>
      <c r="F83" s="17">
        <v>32</v>
      </c>
      <c r="G83" s="31"/>
      <c r="H83" s="9">
        <f t="shared" si="5"/>
        <v>71</v>
      </c>
      <c r="I83" s="110">
        <f t="shared" si="6"/>
        <v>0.41764705882352943</v>
      </c>
      <c r="J83" s="9">
        <f t="shared" si="7"/>
        <v>88</v>
      </c>
      <c r="K83" s="111">
        <f t="shared" si="8"/>
        <v>0.51764705882352946</v>
      </c>
    </row>
    <row r="84" spans="1:11" ht="15.75" customHeight="1">
      <c r="A84" s="31"/>
      <c r="B84" s="95">
        <v>79</v>
      </c>
      <c r="C84" s="96">
        <f t="shared" si="9"/>
        <v>25</v>
      </c>
      <c r="D84" s="32" t="s">
        <v>463</v>
      </c>
      <c r="E84" s="32" t="s">
        <v>383</v>
      </c>
      <c r="F84" s="9">
        <v>32</v>
      </c>
      <c r="G84" s="31"/>
      <c r="H84" s="9">
        <f t="shared" si="5"/>
        <v>71</v>
      </c>
      <c r="I84" s="110">
        <f t="shared" si="6"/>
        <v>0.41764705882352943</v>
      </c>
      <c r="J84" s="9">
        <f t="shared" si="7"/>
        <v>88</v>
      </c>
      <c r="K84" s="111">
        <f t="shared" si="8"/>
        <v>0.51764705882352946</v>
      </c>
    </row>
    <row r="85" spans="1:11" ht="15.75" customHeight="1">
      <c r="A85" s="31"/>
      <c r="B85" s="95">
        <v>80</v>
      </c>
      <c r="C85" s="96">
        <f t="shared" si="9"/>
        <v>25</v>
      </c>
      <c r="D85" s="32" t="s">
        <v>522</v>
      </c>
      <c r="E85" s="32" t="s">
        <v>509</v>
      </c>
      <c r="F85" s="9">
        <v>32</v>
      </c>
      <c r="G85" s="31"/>
      <c r="H85" s="9">
        <f t="shared" si="5"/>
        <v>71</v>
      </c>
      <c r="I85" s="110">
        <f t="shared" si="6"/>
        <v>0.41764705882352943</v>
      </c>
      <c r="J85" s="9">
        <f t="shared" si="7"/>
        <v>88</v>
      </c>
      <c r="K85" s="111">
        <f t="shared" si="8"/>
        <v>0.51764705882352946</v>
      </c>
    </row>
    <row r="86" spans="1:11" ht="15.75" customHeight="1">
      <c r="A86" s="31"/>
      <c r="B86" s="95">
        <v>81</v>
      </c>
      <c r="C86" s="96">
        <f t="shared" si="9"/>
        <v>25</v>
      </c>
      <c r="D86" s="34" t="s">
        <v>536</v>
      </c>
      <c r="E86" s="34" t="s">
        <v>535</v>
      </c>
      <c r="F86" s="14">
        <v>32</v>
      </c>
      <c r="G86" s="31"/>
      <c r="H86" s="9">
        <f t="shared" si="5"/>
        <v>71</v>
      </c>
      <c r="I86" s="110">
        <f t="shared" si="6"/>
        <v>0.41764705882352943</v>
      </c>
      <c r="J86" s="9">
        <f t="shared" si="7"/>
        <v>88</v>
      </c>
      <c r="K86" s="111">
        <f t="shared" si="8"/>
        <v>0.51764705882352946</v>
      </c>
    </row>
    <row r="87" spans="1:11" ht="15.75" customHeight="1">
      <c r="A87" s="31"/>
      <c r="B87" s="95">
        <v>82</v>
      </c>
      <c r="C87" s="96">
        <f t="shared" si="9"/>
        <v>25</v>
      </c>
      <c r="D87" s="32" t="s">
        <v>571</v>
      </c>
      <c r="E87" s="32" t="s">
        <v>93</v>
      </c>
      <c r="F87" s="9">
        <v>32</v>
      </c>
      <c r="G87" s="31"/>
      <c r="H87" s="9">
        <f t="shared" si="5"/>
        <v>71</v>
      </c>
      <c r="I87" s="110">
        <f t="shared" si="6"/>
        <v>0.41764705882352943</v>
      </c>
      <c r="J87" s="9">
        <f t="shared" si="7"/>
        <v>88</v>
      </c>
      <c r="K87" s="111">
        <f t="shared" si="8"/>
        <v>0.51764705882352946</v>
      </c>
    </row>
    <row r="88" spans="1:11" ht="15.75" customHeight="1">
      <c r="A88" s="31"/>
      <c r="B88" s="95">
        <v>83</v>
      </c>
      <c r="C88" s="96">
        <f t="shared" si="9"/>
        <v>26</v>
      </c>
      <c r="D88" s="21" t="s">
        <v>324</v>
      </c>
      <c r="E88" s="21" t="s">
        <v>84</v>
      </c>
      <c r="F88" s="17">
        <v>31</v>
      </c>
      <c r="G88" s="31"/>
      <c r="H88" s="9">
        <f t="shared" si="5"/>
        <v>82</v>
      </c>
      <c r="I88" s="110">
        <f t="shared" si="6"/>
        <v>0.4823529411764706</v>
      </c>
      <c r="J88" s="9">
        <f t="shared" si="7"/>
        <v>84</v>
      </c>
      <c r="K88" s="111">
        <f t="shared" si="8"/>
        <v>0.49411764705882355</v>
      </c>
    </row>
    <row r="89" spans="1:11" ht="15.75" customHeight="1">
      <c r="A89" s="31"/>
      <c r="B89" s="95">
        <v>84</v>
      </c>
      <c r="C89" s="96">
        <f t="shared" si="9"/>
        <v>26</v>
      </c>
      <c r="D89" s="32" t="s">
        <v>464</v>
      </c>
      <c r="E89" s="32" t="s">
        <v>383</v>
      </c>
      <c r="F89" s="9">
        <v>31</v>
      </c>
      <c r="G89" s="31"/>
      <c r="H89" s="9">
        <f t="shared" si="5"/>
        <v>82</v>
      </c>
      <c r="I89" s="110">
        <f t="shared" si="6"/>
        <v>0.4823529411764706</v>
      </c>
      <c r="J89" s="9">
        <f t="shared" si="7"/>
        <v>84</v>
      </c>
      <c r="K89" s="111">
        <f t="shared" si="8"/>
        <v>0.49411764705882355</v>
      </c>
    </row>
    <row r="90" spans="1:11" ht="15.75" customHeight="1">
      <c r="A90" s="31"/>
      <c r="B90" s="95">
        <v>85</v>
      </c>
      <c r="C90" s="96">
        <f t="shared" si="9"/>
        <v>26</v>
      </c>
      <c r="D90" s="32" t="s">
        <v>623</v>
      </c>
      <c r="E90" s="32" t="s">
        <v>81</v>
      </c>
      <c r="F90" s="9">
        <v>31</v>
      </c>
      <c r="G90" s="31"/>
      <c r="H90" s="9">
        <f t="shared" si="5"/>
        <v>82</v>
      </c>
      <c r="I90" s="110">
        <f t="shared" si="6"/>
        <v>0.4823529411764706</v>
      </c>
      <c r="J90" s="9">
        <f t="shared" si="7"/>
        <v>84</v>
      </c>
      <c r="K90" s="111">
        <f t="shared" si="8"/>
        <v>0.49411764705882355</v>
      </c>
    </row>
    <row r="91" spans="1:11" ht="15.75" customHeight="1">
      <c r="A91" s="31"/>
      <c r="B91" s="95">
        <v>86</v>
      </c>
      <c r="C91" s="96">
        <f t="shared" si="9"/>
        <v>26</v>
      </c>
      <c r="D91" s="32" t="s">
        <v>624</v>
      </c>
      <c r="E91" s="32" t="s">
        <v>81</v>
      </c>
      <c r="F91" s="9">
        <v>31</v>
      </c>
      <c r="G91" s="31"/>
      <c r="H91" s="9">
        <f t="shared" si="5"/>
        <v>82</v>
      </c>
      <c r="I91" s="110">
        <f t="shared" si="6"/>
        <v>0.4823529411764706</v>
      </c>
      <c r="J91" s="9">
        <f t="shared" si="7"/>
        <v>84</v>
      </c>
      <c r="K91" s="111">
        <f t="shared" si="8"/>
        <v>0.49411764705882355</v>
      </c>
    </row>
    <row r="92" spans="1:11" ht="15.75" customHeight="1">
      <c r="A92" s="31"/>
      <c r="B92" s="95">
        <v>87</v>
      </c>
      <c r="C92" s="96">
        <f t="shared" si="9"/>
        <v>27</v>
      </c>
      <c r="D92" s="4" t="s">
        <v>227</v>
      </c>
      <c r="E92" s="21" t="s">
        <v>151</v>
      </c>
      <c r="F92" s="17">
        <v>30</v>
      </c>
      <c r="G92" s="31"/>
      <c r="H92" s="9">
        <f t="shared" si="5"/>
        <v>86</v>
      </c>
      <c r="I92" s="110">
        <f t="shared" si="6"/>
        <v>0.50588235294117645</v>
      </c>
      <c r="J92" s="9">
        <f t="shared" si="7"/>
        <v>79</v>
      </c>
      <c r="K92" s="111">
        <f t="shared" si="8"/>
        <v>0.46470588235294119</v>
      </c>
    </row>
    <row r="93" spans="1:11" ht="15.75" customHeight="1">
      <c r="A93" s="31"/>
      <c r="B93" s="95">
        <v>88</v>
      </c>
      <c r="C93" s="96">
        <f t="shared" si="9"/>
        <v>27</v>
      </c>
      <c r="D93" s="4" t="s">
        <v>228</v>
      </c>
      <c r="E93" s="21" t="s">
        <v>151</v>
      </c>
      <c r="F93" s="17">
        <v>30</v>
      </c>
      <c r="G93" s="31"/>
      <c r="H93" s="9">
        <f t="shared" si="5"/>
        <v>86</v>
      </c>
      <c r="I93" s="110">
        <f t="shared" si="6"/>
        <v>0.50588235294117645</v>
      </c>
      <c r="J93" s="9">
        <f t="shared" si="7"/>
        <v>79</v>
      </c>
      <c r="K93" s="111">
        <f t="shared" si="8"/>
        <v>0.46470588235294119</v>
      </c>
    </row>
    <row r="94" spans="1:11" ht="15.75" customHeight="1">
      <c r="A94" s="31"/>
      <c r="B94" s="95">
        <v>89</v>
      </c>
      <c r="C94" s="96">
        <f t="shared" si="9"/>
        <v>27</v>
      </c>
      <c r="D94" s="4" t="s">
        <v>229</v>
      </c>
      <c r="E94" s="21" t="s">
        <v>151</v>
      </c>
      <c r="F94" s="17">
        <v>30</v>
      </c>
      <c r="G94" s="31"/>
      <c r="H94" s="9">
        <f t="shared" si="5"/>
        <v>86</v>
      </c>
      <c r="I94" s="110">
        <f t="shared" si="6"/>
        <v>0.50588235294117645</v>
      </c>
      <c r="J94" s="9">
        <f t="shared" si="7"/>
        <v>79</v>
      </c>
      <c r="K94" s="111">
        <f t="shared" si="8"/>
        <v>0.46470588235294119</v>
      </c>
    </row>
    <row r="95" spans="1:11" ht="15.75" customHeight="1">
      <c r="B95" s="95">
        <v>90</v>
      </c>
      <c r="C95" s="96">
        <f t="shared" si="9"/>
        <v>27</v>
      </c>
      <c r="D95" s="21" t="s">
        <v>325</v>
      </c>
      <c r="E95" s="21" t="s">
        <v>84</v>
      </c>
      <c r="F95" s="17">
        <v>30</v>
      </c>
      <c r="H95" s="9">
        <f t="shared" si="5"/>
        <v>86</v>
      </c>
      <c r="I95" s="110">
        <f t="shared" si="6"/>
        <v>0.50588235294117645</v>
      </c>
      <c r="J95" s="9">
        <f t="shared" si="7"/>
        <v>79</v>
      </c>
      <c r="K95" s="111">
        <f t="shared" si="8"/>
        <v>0.46470588235294119</v>
      </c>
    </row>
    <row r="96" spans="1:11" ht="15.75" customHeight="1">
      <c r="B96" s="95">
        <v>91</v>
      </c>
      <c r="C96" s="96">
        <f t="shared" si="9"/>
        <v>27</v>
      </c>
      <c r="D96" s="32" t="s">
        <v>465</v>
      </c>
      <c r="E96" s="32" t="s">
        <v>383</v>
      </c>
      <c r="F96" s="9">
        <v>30</v>
      </c>
      <c r="H96" s="9">
        <f t="shared" si="5"/>
        <v>86</v>
      </c>
      <c r="I96" s="110">
        <f t="shared" si="6"/>
        <v>0.50588235294117645</v>
      </c>
      <c r="J96" s="9">
        <f t="shared" si="7"/>
        <v>79</v>
      </c>
      <c r="K96" s="111">
        <f t="shared" si="8"/>
        <v>0.46470588235294119</v>
      </c>
    </row>
    <row r="97" spans="2:11" ht="15.75" customHeight="1">
      <c r="B97" s="95">
        <v>92</v>
      </c>
      <c r="C97" s="96">
        <f t="shared" si="9"/>
        <v>28</v>
      </c>
      <c r="D97" s="32" t="s">
        <v>129</v>
      </c>
      <c r="E97" s="32" t="s">
        <v>96</v>
      </c>
      <c r="F97" s="9">
        <v>29</v>
      </c>
      <c r="H97" s="9">
        <f t="shared" si="5"/>
        <v>91</v>
      </c>
      <c r="I97" s="110">
        <f t="shared" si="6"/>
        <v>0.53529411764705881</v>
      </c>
      <c r="J97" s="9">
        <f t="shared" si="7"/>
        <v>74</v>
      </c>
      <c r="K97" s="111">
        <f t="shared" si="8"/>
        <v>0.43529411764705883</v>
      </c>
    </row>
    <row r="98" spans="2:11" ht="15.75" customHeight="1">
      <c r="B98" s="95">
        <v>93</v>
      </c>
      <c r="C98" s="96">
        <f t="shared" si="9"/>
        <v>28</v>
      </c>
      <c r="D98" s="21" t="s">
        <v>264</v>
      </c>
      <c r="E98" s="21" t="s">
        <v>239</v>
      </c>
      <c r="F98" s="17">
        <v>29</v>
      </c>
      <c r="H98" s="9">
        <f t="shared" si="5"/>
        <v>91</v>
      </c>
      <c r="I98" s="110">
        <f t="shared" si="6"/>
        <v>0.53529411764705881</v>
      </c>
      <c r="J98" s="9">
        <f t="shared" si="7"/>
        <v>74</v>
      </c>
      <c r="K98" s="111">
        <f t="shared" si="8"/>
        <v>0.43529411764705883</v>
      </c>
    </row>
    <row r="99" spans="2:11" ht="15.75" customHeight="1">
      <c r="B99" s="95">
        <v>94</v>
      </c>
      <c r="C99" s="96">
        <f t="shared" si="9"/>
        <v>28</v>
      </c>
      <c r="D99" s="21" t="s">
        <v>326</v>
      </c>
      <c r="E99" s="21" t="s">
        <v>84</v>
      </c>
      <c r="F99" s="17">
        <v>29</v>
      </c>
      <c r="H99" s="9">
        <f t="shared" si="5"/>
        <v>91</v>
      </c>
      <c r="I99" s="110">
        <f t="shared" si="6"/>
        <v>0.53529411764705881</v>
      </c>
      <c r="J99" s="9">
        <f t="shared" si="7"/>
        <v>74</v>
      </c>
      <c r="K99" s="111">
        <f t="shared" si="8"/>
        <v>0.43529411764705883</v>
      </c>
    </row>
    <row r="100" spans="2:11" ht="15.75" customHeight="1">
      <c r="B100" s="95">
        <v>95</v>
      </c>
      <c r="C100" s="96">
        <f t="shared" si="9"/>
        <v>28</v>
      </c>
      <c r="D100" s="21" t="s">
        <v>27</v>
      </c>
      <c r="E100" s="21" t="s">
        <v>41</v>
      </c>
      <c r="F100" s="17">
        <v>29</v>
      </c>
      <c r="H100" s="9">
        <f t="shared" si="5"/>
        <v>91</v>
      </c>
      <c r="I100" s="110">
        <f t="shared" si="6"/>
        <v>0.53529411764705881</v>
      </c>
      <c r="J100" s="9">
        <f t="shared" si="7"/>
        <v>74</v>
      </c>
      <c r="K100" s="111">
        <f t="shared" si="8"/>
        <v>0.43529411764705883</v>
      </c>
    </row>
    <row r="101" spans="2:11" ht="15.75" customHeight="1">
      <c r="B101" s="95">
        <v>96</v>
      </c>
      <c r="C101" s="96">
        <f t="shared" si="9"/>
        <v>28</v>
      </c>
      <c r="D101" s="32" t="s">
        <v>557</v>
      </c>
      <c r="E101" s="32" t="s">
        <v>539</v>
      </c>
      <c r="F101" s="9">
        <v>29</v>
      </c>
      <c r="H101" s="9">
        <f t="shared" si="5"/>
        <v>91</v>
      </c>
      <c r="I101" s="110">
        <f t="shared" si="6"/>
        <v>0.53529411764705881</v>
      </c>
      <c r="J101" s="9">
        <f t="shared" si="7"/>
        <v>74</v>
      </c>
      <c r="K101" s="111">
        <f t="shared" si="8"/>
        <v>0.43529411764705883</v>
      </c>
    </row>
    <row r="102" spans="2:11" ht="15.75" customHeight="1">
      <c r="B102" s="95">
        <v>97</v>
      </c>
      <c r="C102" s="96">
        <f t="shared" si="9"/>
        <v>29</v>
      </c>
      <c r="D102" s="4" t="s">
        <v>230</v>
      </c>
      <c r="E102" s="21" t="s">
        <v>151</v>
      </c>
      <c r="F102" s="17">
        <v>28</v>
      </c>
      <c r="H102" s="9">
        <f t="shared" si="5"/>
        <v>96</v>
      </c>
      <c r="I102" s="110">
        <f t="shared" si="6"/>
        <v>0.56470588235294117</v>
      </c>
      <c r="J102" s="9">
        <f t="shared" si="7"/>
        <v>61</v>
      </c>
      <c r="K102" s="111">
        <f t="shared" si="8"/>
        <v>0.35882352941176471</v>
      </c>
    </row>
    <row r="103" spans="2:11" ht="15.75" customHeight="1">
      <c r="B103" s="95">
        <v>98</v>
      </c>
      <c r="C103" s="96">
        <f t="shared" si="9"/>
        <v>29</v>
      </c>
      <c r="D103" s="4" t="s">
        <v>231</v>
      </c>
      <c r="E103" s="21" t="s">
        <v>151</v>
      </c>
      <c r="F103" s="17">
        <v>28</v>
      </c>
      <c r="H103" s="9">
        <f t="shared" si="5"/>
        <v>96</v>
      </c>
      <c r="I103" s="110">
        <f t="shared" si="6"/>
        <v>0.56470588235294117</v>
      </c>
      <c r="J103" s="9">
        <f t="shared" si="7"/>
        <v>61</v>
      </c>
      <c r="K103" s="111">
        <f t="shared" si="8"/>
        <v>0.35882352941176471</v>
      </c>
    </row>
    <row r="104" spans="2:11" ht="15.75" customHeight="1">
      <c r="B104" s="95">
        <v>99</v>
      </c>
      <c r="C104" s="96">
        <f t="shared" si="9"/>
        <v>29</v>
      </c>
      <c r="D104" s="4" t="s">
        <v>232</v>
      </c>
      <c r="E104" s="21" t="s">
        <v>151</v>
      </c>
      <c r="F104" s="17">
        <v>28</v>
      </c>
      <c r="H104" s="9">
        <f t="shared" si="5"/>
        <v>96</v>
      </c>
      <c r="I104" s="110">
        <f t="shared" si="6"/>
        <v>0.56470588235294117</v>
      </c>
      <c r="J104" s="9">
        <f t="shared" si="7"/>
        <v>61</v>
      </c>
      <c r="K104" s="111">
        <f t="shared" si="8"/>
        <v>0.35882352941176471</v>
      </c>
    </row>
    <row r="105" spans="2:11" ht="15.75" customHeight="1">
      <c r="B105" s="95">
        <v>100</v>
      </c>
      <c r="C105" s="96">
        <f t="shared" si="9"/>
        <v>29</v>
      </c>
      <c r="D105" s="21" t="s">
        <v>265</v>
      </c>
      <c r="E105" s="21" t="s">
        <v>239</v>
      </c>
      <c r="F105" s="17">
        <v>28</v>
      </c>
      <c r="H105" s="9">
        <f t="shared" si="5"/>
        <v>96</v>
      </c>
      <c r="I105" s="110">
        <f t="shared" si="6"/>
        <v>0.56470588235294117</v>
      </c>
      <c r="J105" s="9">
        <f t="shared" si="7"/>
        <v>61</v>
      </c>
      <c r="K105" s="111">
        <f t="shared" si="8"/>
        <v>0.35882352941176471</v>
      </c>
    </row>
    <row r="106" spans="2:11" ht="15.75" customHeight="1">
      <c r="B106" s="95">
        <v>101</v>
      </c>
      <c r="C106" s="96">
        <f t="shared" si="9"/>
        <v>29</v>
      </c>
      <c r="D106" s="21" t="s">
        <v>327</v>
      </c>
      <c r="E106" s="21" t="s">
        <v>84</v>
      </c>
      <c r="F106" s="17">
        <v>28</v>
      </c>
      <c r="H106" s="9">
        <f t="shared" si="5"/>
        <v>96</v>
      </c>
      <c r="I106" s="110">
        <f t="shared" si="6"/>
        <v>0.56470588235294117</v>
      </c>
      <c r="J106" s="9">
        <f t="shared" si="7"/>
        <v>61</v>
      </c>
      <c r="K106" s="111">
        <f t="shared" si="8"/>
        <v>0.35882352941176471</v>
      </c>
    </row>
    <row r="107" spans="2:11" ht="15.75" customHeight="1">
      <c r="B107" s="95">
        <v>102</v>
      </c>
      <c r="C107" s="96">
        <f t="shared" si="9"/>
        <v>29</v>
      </c>
      <c r="D107" s="21" t="s">
        <v>328</v>
      </c>
      <c r="E107" s="21" t="s">
        <v>84</v>
      </c>
      <c r="F107" s="17">
        <v>28</v>
      </c>
      <c r="H107" s="9">
        <f t="shared" si="5"/>
        <v>96</v>
      </c>
      <c r="I107" s="110">
        <f t="shared" si="6"/>
        <v>0.56470588235294117</v>
      </c>
      <c r="J107" s="9">
        <f t="shared" si="7"/>
        <v>61</v>
      </c>
      <c r="K107" s="111">
        <f t="shared" si="8"/>
        <v>0.35882352941176471</v>
      </c>
    </row>
    <row r="108" spans="2:11" ht="15.75" customHeight="1">
      <c r="B108" s="95">
        <v>103</v>
      </c>
      <c r="C108" s="96">
        <f t="shared" si="9"/>
        <v>29</v>
      </c>
      <c r="D108" s="21" t="s">
        <v>329</v>
      </c>
      <c r="E108" s="21" t="s">
        <v>84</v>
      </c>
      <c r="F108" s="17">
        <v>28</v>
      </c>
      <c r="H108" s="9">
        <f t="shared" si="5"/>
        <v>96</v>
      </c>
      <c r="I108" s="110">
        <f t="shared" si="6"/>
        <v>0.56470588235294117</v>
      </c>
      <c r="J108" s="9">
        <f t="shared" si="7"/>
        <v>61</v>
      </c>
      <c r="K108" s="111">
        <f t="shared" si="8"/>
        <v>0.35882352941176471</v>
      </c>
    </row>
    <row r="109" spans="2:11" ht="15.75" customHeight="1">
      <c r="B109" s="95">
        <v>104</v>
      </c>
      <c r="C109" s="96">
        <f t="shared" si="9"/>
        <v>29</v>
      </c>
      <c r="D109" s="20" t="s">
        <v>352</v>
      </c>
      <c r="E109" s="20" t="s">
        <v>94</v>
      </c>
      <c r="F109" s="15">
        <v>28</v>
      </c>
      <c r="H109" s="9">
        <f t="shared" si="5"/>
        <v>96</v>
      </c>
      <c r="I109" s="110">
        <f t="shared" si="6"/>
        <v>0.56470588235294117</v>
      </c>
      <c r="J109" s="9">
        <f t="shared" si="7"/>
        <v>61</v>
      </c>
      <c r="K109" s="111">
        <f t="shared" si="8"/>
        <v>0.35882352941176471</v>
      </c>
    </row>
    <row r="110" spans="2:11" ht="15.75" customHeight="1">
      <c r="B110" s="95">
        <v>105</v>
      </c>
      <c r="C110" s="96">
        <f t="shared" si="9"/>
        <v>29</v>
      </c>
      <c r="D110" s="21" t="s">
        <v>28</v>
      </c>
      <c r="E110" s="21" t="s">
        <v>41</v>
      </c>
      <c r="F110" s="17">
        <v>28</v>
      </c>
      <c r="H110" s="9">
        <f t="shared" si="5"/>
        <v>96</v>
      </c>
      <c r="I110" s="110">
        <f t="shared" si="6"/>
        <v>0.56470588235294117</v>
      </c>
      <c r="J110" s="9">
        <f t="shared" si="7"/>
        <v>61</v>
      </c>
      <c r="K110" s="111">
        <f t="shared" si="8"/>
        <v>0.35882352941176471</v>
      </c>
    </row>
    <row r="111" spans="2:11" ht="15.75" customHeight="1">
      <c r="B111" s="95">
        <v>106</v>
      </c>
      <c r="C111" s="96">
        <f t="shared" si="9"/>
        <v>29</v>
      </c>
      <c r="D111" s="21" t="s">
        <v>29</v>
      </c>
      <c r="E111" s="21" t="s">
        <v>41</v>
      </c>
      <c r="F111" s="17">
        <v>28</v>
      </c>
      <c r="H111" s="9">
        <f t="shared" si="5"/>
        <v>96</v>
      </c>
      <c r="I111" s="110">
        <f t="shared" si="6"/>
        <v>0.56470588235294117</v>
      </c>
      <c r="J111" s="9">
        <f t="shared" si="7"/>
        <v>61</v>
      </c>
      <c r="K111" s="111">
        <f t="shared" si="8"/>
        <v>0.35882352941176471</v>
      </c>
    </row>
    <row r="112" spans="2:11" ht="15.75" customHeight="1">
      <c r="B112" s="95">
        <v>107</v>
      </c>
      <c r="C112" s="96">
        <f t="shared" si="9"/>
        <v>29</v>
      </c>
      <c r="D112" s="32" t="s">
        <v>466</v>
      </c>
      <c r="E112" s="32" t="s">
        <v>383</v>
      </c>
      <c r="F112" s="9">
        <v>28</v>
      </c>
      <c r="H112" s="9">
        <f t="shared" si="5"/>
        <v>96</v>
      </c>
      <c r="I112" s="110">
        <f t="shared" si="6"/>
        <v>0.56470588235294117</v>
      </c>
      <c r="J112" s="9">
        <f t="shared" si="7"/>
        <v>61</v>
      </c>
      <c r="K112" s="111">
        <f t="shared" si="8"/>
        <v>0.35882352941176471</v>
      </c>
    </row>
    <row r="113" spans="2:11" ht="15.75" customHeight="1">
      <c r="B113" s="95">
        <v>108</v>
      </c>
      <c r="C113" s="96">
        <f t="shared" si="9"/>
        <v>29</v>
      </c>
      <c r="D113" s="32" t="s">
        <v>523</v>
      </c>
      <c r="E113" s="32" t="s">
        <v>509</v>
      </c>
      <c r="F113" s="9">
        <v>28</v>
      </c>
      <c r="H113" s="9">
        <f t="shared" si="5"/>
        <v>96</v>
      </c>
      <c r="I113" s="110">
        <f t="shared" si="6"/>
        <v>0.56470588235294117</v>
      </c>
      <c r="J113" s="9">
        <f t="shared" si="7"/>
        <v>61</v>
      </c>
      <c r="K113" s="111">
        <f t="shared" si="8"/>
        <v>0.35882352941176471</v>
      </c>
    </row>
    <row r="114" spans="2:11" ht="15.75" customHeight="1">
      <c r="B114" s="95">
        <v>109</v>
      </c>
      <c r="C114" s="96">
        <f t="shared" si="9"/>
        <v>29</v>
      </c>
      <c r="D114" s="34" t="s">
        <v>595</v>
      </c>
      <c r="E114" s="34" t="s">
        <v>589</v>
      </c>
      <c r="F114" s="14">
        <v>28</v>
      </c>
      <c r="H114" s="9">
        <f t="shared" si="5"/>
        <v>96</v>
      </c>
      <c r="I114" s="110">
        <f t="shared" si="6"/>
        <v>0.56470588235294117</v>
      </c>
      <c r="J114" s="9">
        <f t="shared" si="7"/>
        <v>61</v>
      </c>
      <c r="K114" s="111">
        <f t="shared" si="8"/>
        <v>0.35882352941176471</v>
      </c>
    </row>
    <row r="115" spans="2:11" ht="15.75" customHeight="1">
      <c r="B115" s="95">
        <v>110</v>
      </c>
      <c r="C115" s="96">
        <f t="shared" si="9"/>
        <v>30</v>
      </c>
      <c r="D115" s="32" t="s">
        <v>130</v>
      </c>
      <c r="E115" s="32" t="s">
        <v>96</v>
      </c>
      <c r="F115" s="9">
        <v>27</v>
      </c>
      <c r="H115" s="9">
        <f t="shared" si="5"/>
        <v>109</v>
      </c>
      <c r="I115" s="110">
        <f t="shared" si="6"/>
        <v>0.64117647058823535</v>
      </c>
      <c r="J115" s="9">
        <f t="shared" si="7"/>
        <v>58</v>
      </c>
      <c r="K115" s="111">
        <f t="shared" si="8"/>
        <v>0.3411764705882353</v>
      </c>
    </row>
    <row r="116" spans="2:11" ht="15.75" customHeight="1">
      <c r="B116" s="95">
        <v>111</v>
      </c>
      <c r="C116" s="96">
        <f t="shared" si="9"/>
        <v>30</v>
      </c>
      <c r="D116" s="21" t="s">
        <v>30</v>
      </c>
      <c r="E116" s="21" t="s">
        <v>41</v>
      </c>
      <c r="F116" s="17">
        <v>27</v>
      </c>
      <c r="H116" s="9">
        <f t="shared" si="5"/>
        <v>109</v>
      </c>
      <c r="I116" s="110">
        <f t="shared" si="6"/>
        <v>0.64117647058823535</v>
      </c>
      <c r="J116" s="9">
        <f t="shared" si="7"/>
        <v>58</v>
      </c>
      <c r="K116" s="111">
        <f t="shared" si="8"/>
        <v>0.3411764705882353</v>
      </c>
    </row>
    <row r="117" spans="2:11" ht="15.75" customHeight="1">
      <c r="B117" s="95">
        <v>112</v>
      </c>
      <c r="C117" s="96">
        <f t="shared" si="9"/>
        <v>30</v>
      </c>
      <c r="D117" s="34" t="s">
        <v>596</v>
      </c>
      <c r="E117" s="34" t="s">
        <v>589</v>
      </c>
      <c r="F117" s="14">
        <v>27</v>
      </c>
      <c r="H117" s="9">
        <f t="shared" si="5"/>
        <v>109</v>
      </c>
      <c r="I117" s="110">
        <f t="shared" si="6"/>
        <v>0.64117647058823535</v>
      </c>
      <c r="J117" s="9">
        <f t="shared" si="7"/>
        <v>58</v>
      </c>
      <c r="K117" s="111">
        <f t="shared" si="8"/>
        <v>0.3411764705882353</v>
      </c>
    </row>
    <row r="118" spans="2:11" ht="15.75" customHeight="1">
      <c r="B118" s="95">
        <v>113</v>
      </c>
      <c r="C118" s="96">
        <f t="shared" si="9"/>
        <v>31</v>
      </c>
      <c r="D118" s="32" t="s">
        <v>131</v>
      </c>
      <c r="E118" s="32" t="s">
        <v>96</v>
      </c>
      <c r="F118" s="9">
        <v>26</v>
      </c>
      <c r="H118" s="9">
        <f t="shared" si="5"/>
        <v>112</v>
      </c>
      <c r="I118" s="110">
        <f t="shared" si="6"/>
        <v>0.6588235294117647</v>
      </c>
      <c r="J118" s="9">
        <f t="shared" si="7"/>
        <v>51</v>
      </c>
      <c r="K118" s="111">
        <f t="shared" si="8"/>
        <v>0.3</v>
      </c>
    </row>
    <row r="119" spans="2:11" ht="15.75" customHeight="1">
      <c r="B119" s="95">
        <v>114</v>
      </c>
      <c r="C119" s="96">
        <f t="shared" si="9"/>
        <v>31</v>
      </c>
      <c r="D119" s="20" t="s">
        <v>287</v>
      </c>
      <c r="E119" s="20" t="s">
        <v>85</v>
      </c>
      <c r="F119" s="15">
        <v>26</v>
      </c>
      <c r="H119" s="9">
        <f t="shared" si="5"/>
        <v>112</v>
      </c>
      <c r="I119" s="110">
        <f t="shared" si="6"/>
        <v>0.6588235294117647</v>
      </c>
      <c r="J119" s="9">
        <f t="shared" si="7"/>
        <v>51</v>
      </c>
      <c r="K119" s="111">
        <f t="shared" si="8"/>
        <v>0.3</v>
      </c>
    </row>
    <row r="120" spans="2:11" ht="15.75" customHeight="1">
      <c r="B120" s="95">
        <v>115</v>
      </c>
      <c r="C120" s="96">
        <f t="shared" si="9"/>
        <v>31</v>
      </c>
      <c r="D120" s="21" t="s">
        <v>330</v>
      </c>
      <c r="E120" s="21" t="s">
        <v>84</v>
      </c>
      <c r="F120" s="17">
        <v>26</v>
      </c>
      <c r="H120" s="9">
        <f t="shared" si="5"/>
        <v>112</v>
      </c>
      <c r="I120" s="110">
        <f t="shared" si="6"/>
        <v>0.6588235294117647</v>
      </c>
      <c r="J120" s="9">
        <f t="shared" si="7"/>
        <v>51</v>
      </c>
      <c r="K120" s="111">
        <f t="shared" si="8"/>
        <v>0.3</v>
      </c>
    </row>
    <row r="121" spans="2:11" ht="15.75" customHeight="1">
      <c r="B121" s="95">
        <v>116</v>
      </c>
      <c r="C121" s="96">
        <f t="shared" si="9"/>
        <v>31</v>
      </c>
      <c r="D121" s="32" t="s">
        <v>467</v>
      </c>
      <c r="E121" s="32" t="s">
        <v>383</v>
      </c>
      <c r="F121" s="9">
        <v>26</v>
      </c>
      <c r="H121" s="9">
        <f t="shared" si="5"/>
        <v>112</v>
      </c>
      <c r="I121" s="110">
        <f t="shared" si="6"/>
        <v>0.6588235294117647</v>
      </c>
      <c r="J121" s="9">
        <f t="shared" si="7"/>
        <v>51</v>
      </c>
      <c r="K121" s="111">
        <f t="shared" si="8"/>
        <v>0.3</v>
      </c>
    </row>
    <row r="122" spans="2:11" ht="15.75" customHeight="1">
      <c r="B122" s="95">
        <v>117</v>
      </c>
      <c r="C122" s="96">
        <f t="shared" si="9"/>
        <v>31</v>
      </c>
      <c r="D122" s="32" t="s">
        <v>468</v>
      </c>
      <c r="E122" s="32" t="s">
        <v>383</v>
      </c>
      <c r="F122" s="9">
        <v>26</v>
      </c>
      <c r="H122" s="9">
        <f t="shared" si="5"/>
        <v>112</v>
      </c>
      <c r="I122" s="110">
        <f t="shared" si="6"/>
        <v>0.6588235294117647</v>
      </c>
      <c r="J122" s="9">
        <f t="shared" si="7"/>
        <v>51</v>
      </c>
      <c r="K122" s="111">
        <f t="shared" si="8"/>
        <v>0.3</v>
      </c>
    </row>
    <row r="123" spans="2:11" ht="15.75" customHeight="1">
      <c r="B123" s="95">
        <v>118</v>
      </c>
      <c r="C123" s="96">
        <f t="shared" si="9"/>
        <v>31</v>
      </c>
      <c r="D123" s="32" t="s">
        <v>469</v>
      </c>
      <c r="E123" s="32" t="s">
        <v>383</v>
      </c>
      <c r="F123" s="9">
        <v>26</v>
      </c>
      <c r="H123" s="9">
        <f t="shared" si="5"/>
        <v>112</v>
      </c>
      <c r="I123" s="110">
        <f t="shared" si="6"/>
        <v>0.6588235294117647</v>
      </c>
      <c r="J123" s="9">
        <f t="shared" si="7"/>
        <v>51</v>
      </c>
      <c r="K123" s="111">
        <f t="shared" si="8"/>
        <v>0.3</v>
      </c>
    </row>
    <row r="124" spans="2:11" ht="15.75" customHeight="1">
      <c r="B124" s="95">
        <v>119</v>
      </c>
      <c r="C124" s="96">
        <f t="shared" si="9"/>
        <v>31</v>
      </c>
      <c r="D124" s="34" t="s">
        <v>597</v>
      </c>
      <c r="E124" s="34" t="s">
        <v>589</v>
      </c>
      <c r="F124" s="14">
        <v>26</v>
      </c>
      <c r="H124" s="9">
        <f t="shared" si="5"/>
        <v>112</v>
      </c>
      <c r="I124" s="110">
        <f t="shared" si="6"/>
        <v>0.6588235294117647</v>
      </c>
      <c r="J124" s="9">
        <f t="shared" si="7"/>
        <v>51</v>
      </c>
      <c r="K124" s="111">
        <f t="shared" si="8"/>
        <v>0.3</v>
      </c>
    </row>
    <row r="125" spans="2:11" ht="15.75" customHeight="1">
      <c r="B125" s="95">
        <v>120</v>
      </c>
      <c r="C125" s="96">
        <f t="shared" si="9"/>
        <v>32</v>
      </c>
      <c r="D125" s="32" t="s">
        <v>132</v>
      </c>
      <c r="E125" s="32" t="s">
        <v>96</v>
      </c>
      <c r="F125" s="9">
        <v>25</v>
      </c>
      <c r="H125" s="9">
        <f t="shared" si="5"/>
        <v>119</v>
      </c>
      <c r="I125" s="110">
        <f t="shared" si="6"/>
        <v>0.7</v>
      </c>
      <c r="J125" s="9">
        <f t="shared" si="7"/>
        <v>39</v>
      </c>
      <c r="K125" s="111">
        <f t="shared" si="8"/>
        <v>0.22941176470588234</v>
      </c>
    </row>
    <row r="126" spans="2:11" ht="15.75" customHeight="1">
      <c r="B126" s="95">
        <v>121</v>
      </c>
      <c r="C126" s="96">
        <f t="shared" si="9"/>
        <v>32</v>
      </c>
      <c r="D126" s="32" t="s">
        <v>133</v>
      </c>
      <c r="E126" s="32" t="s">
        <v>96</v>
      </c>
      <c r="F126" s="9">
        <v>25</v>
      </c>
      <c r="H126" s="9">
        <f t="shared" si="5"/>
        <v>119</v>
      </c>
      <c r="I126" s="110">
        <f t="shared" si="6"/>
        <v>0.7</v>
      </c>
      <c r="J126" s="9">
        <f t="shared" si="7"/>
        <v>39</v>
      </c>
      <c r="K126" s="111">
        <f t="shared" si="8"/>
        <v>0.22941176470588234</v>
      </c>
    </row>
    <row r="127" spans="2:11" ht="15.75" customHeight="1">
      <c r="B127" s="95">
        <v>122</v>
      </c>
      <c r="C127" s="96">
        <f t="shared" si="9"/>
        <v>32</v>
      </c>
      <c r="D127" s="4" t="s">
        <v>233</v>
      </c>
      <c r="E127" s="21" t="s">
        <v>151</v>
      </c>
      <c r="F127" s="17">
        <v>25</v>
      </c>
      <c r="H127" s="9">
        <f t="shared" si="5"/>
        <v>119</v>
      </c>
      <c r="I127" s="110">
        <f t="shared" si="6"/>
        <v>0.7</v>
      </c>
      <c r="J127" s="9">
        <f t="shared" si="7"/>
        <v>39</v>
      </c>
      <c r="K127" s="111">
        <f t="shared" si="8"/>
        <v>0.22941176470588234</v>
      </c>
    </row>
    <row r="128" spans="2:11" ht="15.75" customHeight="1">
      <c r="B128" s="95">
        <v>123</v>
      </c>
      <c r="C128" s="96">
        <f t="shared" si="9"/>
        <v>32</v>
      </c>
      <c r="D128" s="4" t="s">
        <v>234</v>
      </c>
      <c r="E128" s="21" t="s">
        <v>151</v>
      </c>
      <c r="F128" s="17">
        <v>25</v>
      </c>
      <c r="H128" s="9">
        <f t="shared" si="5"/>
        <v>119</v>
      </c>
      <c r="I128" s="110">
        <f t="shared" si="6"/>
        <v>0.7</v>
      </c>
      <c r="J128" s="9">
        <f t="shared" si="7"/>
        <v>39</v>
      </c>
      <c r="K128" s="111">
        <f t="shared" si="8"/>
        <v>0.22941176470588234</v>
      </c>
    </row>
    <row r="129" spans="2:11" ht="15.75" customHeight="1">
      <c r="B129" s="95">
        <v>124</v>
      </c>
      <c r="C129" s="96">
        <f t="shared" si="9"/>
        <v>32</v>
      </c>
      <c r="D129" s="4" t="s">
        <v>235</v>
      </c>
      <c r="E129" s="21" t="s">
        <v>151</v>
      </c>
      <c r="F129" s="17">
        <v>25</v>
      </c>
      <c r="H129" s="9">
        <f t="shared" si="5"/>
        <v>119</v>
      </c>
      <c r="I129" s="110">
        <f t="shared" si="6"/>
        <v>0.7</v>
      </c>
      <c r="J129" s="9">
        <f t="shared" si="7"/>
        <v>39</v>
      </c>
      <c r="K129" s="111">
        <f t="shared" si="8"/>
        <v>0.22941176470588234</v>
      </c>
    </row>
    <row r="130" spans="2:11" ht="15.75" customHeight="1">
      <c r="B130" s="95">
        <v>125</v>
      </c>
      <c r="C130" s="96">
        <f t="shared" si="9"/>
        <v>32</v>
      </c>
      <c r="D130" s="21" t="s">
        <v>331</v>
      </c>
      <c r="E130" s="21" t="s">
        <v>84</v>
      </c>
      <c r="F130" s="17">
        <v>25</v>
      </c>
      <c r="H130" s="9">
        <f t="shared" si="5"/>
        <v>119</v>
      </c>
      <c r="I130" s="110">
        <f t="shared" si="6"/>
        <v>0.7</v>
      </c>
      <c r="J130" s="9">
        <f t="shared" si="7"/>
        <v>39</v>
      </c>
      <c r="K130" s="111">
        <f t="shared" si="8"/>
        <v>0.22941176470588234</v>
      </c>
    </row>
    <row r="131" spans="2:11" ht="15.75" customHeight="1">
      <c r="B131" s="95">
        <v>126</v>
      </c>
      <c r="C131" s="96">
        <f t="shared" si="9"/>
        <v>32</v>
      </c>
      <c r="D131" s="21" t="s">
        <v>31</v>
      </c>
      <c r="E131" s="21" t="s">
        <v>41</v>
      </c>
      <c r="F131" s="17">
        <v>25</v>
      </c>
      <c r="H131" s="9">
        <f t="shared" si="5"/>
        <v>119</v>
      </c>
      <c r="I131" s="110">
        <f t="shared" si="6"/>
        <v>0.7</v>
      </c>
      <c r="J131" s="9">
        <f t="shared" si="7"/>
        <v>39</v>
      </c>
      <c r="K131" s="111">
        <f t="shared" si="8"/>
        <v>0.22941176470588234</v>
      </c>
    </row>
    <row r="132" spans="2:11" ht="15.75" customHeight="1">
      <c r="B132" s="95">
        <v>127</v>
      </c>
      <c r="C132" s="96">
        <f t="shared" si="9"/>
        <v>32</v>
      </c>
      <c r="D132" s="21" t="s">
        <v>32</v>
      </c>
      <c r="E132" s="21" t="s">
        <v>41</v>
      </c>
      <c r="F132" s="17">
        <v>25</v>
      </c>
      <c r="H132" s="9">
        <f t="shared" si="5"/>
        <v>119</v>
      </c>
      <c r="I132" s="110">
        <f t="shared" si="6"/>
        <v>0.7</v>
      </c>
      <c r="J132" s="9">
        <f t="shared" si="7"/>
        <v>39</v>
      </c>
      <c r="K132" s="111">
        <f t="shared" si="8"/>
        <v>0.22941176470588234</v>
      </c>
    </row>
    <row r="133" spans="2:11" ht="15.75" customHeight="1">
      <c r="B133" s="95">
        <v>128</v>
      </c>
      <c r="C133" s="96">
        <f t="shared" si="9"/>
        <v>32</v>
      </c>
      <c r="D133" s="21" t="s">
        <v>33</v>
      </c>
      <c r="E133" s="21" t="s">
        <v>41</v>
      </c>
      <c r="F133" s="17">
        <v>25</v>
      </c>
      <c r="H133" s="9">
        <f t="shared" si="5"/>
        <v>119</v>
      </c>
      <c r="I133" s="110">
        <f t="shared" si="6"/>
        <v>0.7</v>
      </c>
      <c r="J133" s="9">
        <f t="shared" si="7"/>
        <v>39</v>
      </c>
      <c r="K133" s="111">
        <f t="shared" si="8"/>
        <v>0.22941176470588234</v>
      </c>
    </row>
    <row r="134" spans="2:11" ht="15.75" customHeight="1">
      <c r="B134" s="95">
        <v>129</v>
      </c>
      <c r="C134" s="96">
        <f t="shared" si="9"/>
        <v>32</v>
      </c>
      <c r="D134" s="32" t="s">
        <v>558</v>
      </c>
      <c r="E134" s="32" t="s">
        <v>539</v>
      </c>
      <c r="F134" s="9">
        <v>25</v>
      </c>
      <c r="H134" s="9">
        <f t="shared" si="5"/>
        <v>119</v>
      </c>
      <c r="I134" s="110">
        <f t="shared" si="6"/>
        <v>0.7</v>
      </c>
      <c r="J134" s="9">
        <f t="shared" si="7"/>
        <v>39</v>
      </c>
      <c r="K134" s="111">
        <f t="shared" si="8"/>
        <v>0.22941176470588234</v>
      </c>
    </row>
    <row r="135" spans="2:11" ht="15.75" customHeight="1">
      <c r="B135" s="95">
        <v>130</v>
      </c>
      <c r="C135" s="96">
        <f t="shared" si="9"/>
        <v>32</v>
      </c>
      <c r="D135" s="32" t="s">
        <v>625</v>
      </c>
      <c r="E135" s="32" t="s">
        <v>81</v>
      </c>
      <c r="F135" s="9">
        <v>25</v>
      </c>
      <c r="H135" s="9">
        <f t="shared" ref="H135:H175" si="10">MATCH(C135-1,C$6:C$175,1)</f>
        <v>119</v>
      </c>
      <c r="I135" s="110">
        <f t="shared" ref="I135:I175" si="11">H135/170</f>
        <v>0.7</v>
      </c>
      <c r="J135" s="9">
        <f t="shared" ref="J135:J174" si="12">171-MATCH(C135+1,C$6:C$175,0)</f>
        <v>39</v>
      </c>
      <c r="K135" s="111">
        <f t="shared" ref="K135:K175" si="13">J135/170</f>
        <v>0.22941176470588234</v>
      </c>
    </row>
    <row r="136" spans="2:11" ht="15.75" customHeight="1">
      <c r="B136" s="95">
        <v>131</v>
      </c>
      <c r="C136" s="96">
        <f t="shared" ref="C136:C175" si="14">IF(F136=F135,C135,C135+1)</f>
        <v>32</v>
      </c>
      <c r="D136" s="32" t="s">
        <v>626</v>
      </c>
      <c r="E136" s="32" t="s">
        <v>81</v>
      </c>
      <c r="F136" s="9">
        <v>25</v>
      </c>
      <c r="H136" s="9">
        <f t="shared" si="10"/>
        <v>119</v>
      </c>
      <c r="I136" s="110">
        <f t="shared" si="11"/>
        <v>0.7</v>
      </c>
      <c r="J136" s="9">
        <f t="shared" si="12"/>
        <v>39</v>
      </c>
      <c r="K136" s="111">
        <f t="shared" si="13"/>
        <v>0.22941176470588234</v>
      </c>
    </row>
    <row r="137" spans="2:11" ht="15.75" customHeight="1">
      <c r="B137" s="95">
        <v>132</v>
      </c>
      <c r="C137" s="96">
        <f t="shared" si="14"/>
        <v>33</v>
      </c>
      <c r="D137" s="4" t="s">
        <v>236</v>
      </c>
      <c r="E137" s="21" t="s">
        <v>151</v>
      </c>
      <c r="F137" s="17">
        <v>24</v>
      </c>
      <c r="H137" s="9">
        <f t="shared" si="10"/>
        <v>131</v>
      </c>
      <c r="I137" s="110">
        <f t="shared" si="11"/>
        <v>0.77058823529411768</v>
      </c>
      <c r="J137" s="9">
        <f t="shared" si="12"/>
        <v>31</v>
      </c>
      <c r="K137" s="111">
        <f t="shared" si="13"/>
        <v>0.18235294117647058</v>
      </c>
    </row>
    <row r="138" spans="2:11" ht="15.75" customHeight="1">
      <c r="B138" s="95">
        <v>133</v>
      </c>
      <c r="C138" s="96">
        <f t="shared" si="14"/>
        <v>33</v>
      </c>
      <c r="D138" s="4" t="s">
        <v>237</v>
      </c>
      <c r="E138" s="21" t="s">
        <v>151</v>
      </c>
      <c r="F138" s="17">
        <v>24</v>
      </c>
      <c r="H138" s="9">
        <f t="shared" si="10"/>
        <v>131</v>
      </c>
      <c r="I138" s="110">
        <f t="shared" si="11"/>
        <v>0.77058823529411768</v>
      </c>
      <c r="J138" s="9">
        <f t="shared" si="12"/>
        <v>31</v>
      </c>
      <c r="K138" s="111">
        <f t="shared" si="13"/>
        <v>0.18235294117647058</v>
      </c>
    </row>
    <row r="139" spans="2:11" ht="15.75" customHeight="1">
      <c r="B139" s="95">
        <v>134</v>
      </c>
      <c r="C139" s="96">
        <f t="shared" si="14"/>
        <v>33</v>
      </c>
      <c r="D139" s="20" t="s">
        <v>273</v>
      </c>
      <c r="E139" s="20" t="s">
        <v>82</v>
      </c>
      <c r="F139" s="15">
        <v>24</v>
      </c>
      <c r="H139" s="9">
        <f t="shared" si="10"/>
        <v>131</v>
      </c>
      <c r="I139" s="110">
        <f t="shared" si="11"/>
        <v>0.77058823529411768</v>
      </c>
      <c r="J139" s="9">
        <f t="shared" si="12"/>
        <v>31</v>
      </c>
      <c r="K139" s="111">
        <f t="shared" si="13"/>
        <v>0.18235294117647058</v>
      </c>
    </row>
    <row r="140" spans="2:11" ht="15.75" customHeight="1">
      <c r="B140" s="95">
        <v>135</v>
      </c>
      <c r="C140" s="96">
        <f t="shared" si="14"/>
        <v>33</v>
      </c>
      <c r="D140" s="20" t="s">
        <v>353</v>
      </c>
      <c r="E140" s="20" t="s">
        <v>94</v>
      </c>
      <c r="F140" s="15">
        <v>24</v>
      </c>
      <c r="H140" s="9">
        <f t="shared" si="10"/>
        <v>131</v>
      </c>
      <c r="I140" s="110">
        <f t="shared" si="11"/>
        <v>0.77058823529411768</v>
      </c>
      <c r="J140" s="9">
        <f t="shared" si="12"/>
        <v>31</v>
      </c>
      <c r="K140" s="111">
        <f t="shared" si="13"/>
        <v>0.18235294117647058</v>
      </c>
    </row>
    <row r="141" spans="2:11" ht="15.75" customHeight="1">
      <c r="B141" s="95">
        <v>136</v>
      </c>
      <c r="C141" s="96">
        <f t="shared" si="14"/>
        <v>33</v>
      </c>
      <c r="D141" s="20" t="s">
        <v>354</v>
      </c>
      <c r="E141" s="20" t="s">
        <v>94</v>
      </c>
      <c r="F141" s="15">
        <v>24</v>
      </c>
      <c r="H141" s="9">
        <f t="shared" si="10"/>
        <v>131</v>
      </c>
      <c r="I141" s="110">
        <f t="shared" si="11"/>
        <v>0.77058823529411768</v>
      </c>
      <c r="J141" s="9">
        <f t="shared" si="12"/>
        <v>31</v>
      </c>
      <c r="K141" s="111">
        <f t="shared" si="13"/>
        <v>0.18235294117647058</v>
      </c>
    </row>
    <row r="142" spans="2:11" ht="15.75" customHeight="1">
      <c r="B142" s="95">
        <v>137</v>
      </c>
      <c r="C142" s="96">
        <f t="shared" si="14"/>
        <v>33</v>
      </c>
      <c r="D142" s="21" t="s">
        <v>34</v>
      </c>
      <c r="E142" s="21" t="s">
        <v>41</v>
      </c>
      <c r="F142" s="17">
        <v>24</v>
      </c>
      <c r="H142" s="9">
        <f t="shared" si="10"/>
        <v>131</v>
      </c>
      <c r="I142" s="110">
        <f t="shared" si="11"/>
        <v>0.77058823529411768</v>
      </c>
      <c r="J142" s="9">
        <f t="shared" si="12"/>
        <v>31</v>
      </c>
      <c r="K142" s="111">
        <f t="shared" si="13"/>
        <v>0.18235294117647058</v>
      </c>
    </row>
    <row r="143" spans="2:11" ht="15.75" customHeight="1">
      <c r="B143" s="95">
        <v>138</v>
      </c>
      <c r="C143" s="96">
        <f t="shared" si="14"/>
        <v>33</v>
      </c>
      <c r="D143" s="32" t="s">
        <v>470</v>
      </c>
      <c r="E143" s="32" t="s">
        <v>383</v>
      </c>
      <c r="F143" s="9">
        <v>24</v>
      </c>
      <c r="H143" s="9">
        <f t="shared" si="10"/>
        <v>131</v>
      </c>
      <c r="I143" s="110">
        <f t="shared" si="11"/>
        <v>0.77058823529411768</v>
      </c>
      <c r="J143" s="9">
        <f t="shared" si="12"/>
        <v>31</v>
      </c>
      <c r="K143" s="111">
        <f t="shared" si="13"/>
        <v>0.18235294117647058</v>
      </c>
    </row>
    <row r="144" spans="2:11" ht="15.75" customHeight="1">
      <c r="B144" s="95">
        <v>139</v>
      </c>
      <c r="C144" s="96">
        <f t="shared" si="14"/>
        <v>33</v>
      </c>
      <c r="D144" s="32" t="s">
        <v>524</v>
      </c>
      <c r="E144" s="32" t="s">
        <v>509</v>
      </c>
      <c r="F144" s="9">
        <v>24</v>
      </c>
      <c r="H144" s="9">
        <f t="shared" si="10"/>
        <v>131</v>
      </c>
      <c r="I144" s="110">
        <f t="shared" si="11"/>
        <v>0.77058823529411768</v>
      </c>
      <c r="J144" s="9">
        <f t="shared" si="12"/>
        <v>31</v>
      </c>
      <c r="K144" s="111">
        <f t="shared" si="13"/>
        <v>0.18235294117647058</v>
      </c>
    </row>
    <row r="145" spans="2:11" ht="15.75" customHeight="1">
      <c r="B145" s="95">
        <v>140</v>
      </c>
      <c r="C145" s="96">
        <f t="shared" si="14"/>
        <v>34</v>
      </c>
      <c r="D145" s="32" t="s">
        <v>134</v>
      </c>
      <c r="E145" s="32" t="s">
        <v>96</v>
      </c>
      <c r="F145" s="9">
        <v>23</v>
      </c>
      <c r="H145" s="9">
        <f t="shared" si="10"/>
        <v>139</v>
      </c>
      <c r="I145" s="110">
        <f t="shared" si="11"/>
        <v>0.81764705882352939</v>
      </c>
      <c r="J145" s="9">
        <f t="shared" si="12"/>
        <v>22</v>
      </c>
      <c r="K145" s="111">
        <f t="shared" si="13"/>
        <v>0.12941176470588237</v>
      </c>
    </row>
    <row r="146" spans="2:11" ht="15.75" customHeight="1">
      <c r="B146" s="95">
        <v>141</v>
      </c>
      <c r="C146" s="96">
        <f t="shared" si="14"/>
        <v>34</v>
      </c>
      <c r="D146" s="21" t="s">
        <v>266</v>
      </c>
      <c r="E146" s="21" t="s">
        <v>239</v>
      </c>
      <c r="F146" s="17">
        <v>23</v>
      </c>
      <c r="H146" s="9">
        <f t="shared" si="10"/>
        <v>139</v>
      </c>
      <c r="I146" s="110">
        <f t="shared" si="11"/>
        <v>0.81764705882352939</v>
      </c>
      <c r="J146" s="9">
        <f t="shared" si="12"/>
        <v>22</v>
      </c>
      <c r="K146" s="111">
        <f t="shared" si="13"/>
        <v>0.12941176470588237</v>
      </c>
    </row>
    <row r="147" spans="2:11" ht="15.75" customHeight="1">
      <c r="B147" s="95">
        <v>142</v>
      </c>
      <c r="C147" s="96">
        <f t="shared" si="14"/>
        <v>34</v>
      </c>
      <c r="D147" s="20" t="s">
        <v>288</v>
      </c>
      <c r="E147" s="20" t="s">
        <v>85</v>
      </c>
      <c r="F147" s="15">
        <v>23</v>
      </c>
      <c r="H147" s="9">
        <f t="shared" si="10"/>
        <v>139</v>
      </c>
      <c r="I147" s="110">
        <f t="shared" si="11"/>
        <v>0.81764705882352939</v>
      </c>
      <c r="J147" s="9">
        <f t="shared" si="12"/>
        <v>22</v>
      </c>
      <c r="K147" s="111">
        <f t="shared" si="13"/>
        <v>0.12941176470588237</v>
      </c>
    </row>
    <row r="148" spans="2:11" ht="15.75" customHeight="1">
      <c r="B148" s="95">
        <v>143</v>
      </c>
      <c r="C148" s="96">
        <f t="shared" si="14"/>
        <v>34</v>
      </c>
      <c r="D148" s="21" t="s">
        <v>332</v>
      </c>
      <c r="E148" s="21" t="s">
        <v>84</v>
      </c>
      <c r="F148" s="17">
        <v>23</v>
      </c>
      <c r="H148" s="9">
        <f t="shared" si="10"/>
        <v>139</v>
      </c>
      <c r="I148" s="110">
        <f t="shared" si="11"/>
        <v>0.81764705882352939</v>
      </c>
      <c r="J148" s="9">
        <f t="shared" si="12"/>
        <v>22</v>
      </c>
      <c r="K148" s="111">
        <f t="shared" si="13"/>
        <v>0.12941176470588237</v>
      </c>
    </row>
    <row r="149" spans="2:11" ht="15.75" customHeight="1">
      <c r="B149" s="95">
        <v>144</v>
      </c>
      <c r="C149" s="96">
        <f t="shared" si="14"/>
        <v>34</v>
      </c>
      <c r="D149" s="21" t="s">
        <v>333</v>
      </c>
      <c r="E149" s="21" t="s">
        <v>84</v>
      </c>
      <c r="F149" s="17">
        <v>23</v>
      </c>
      <c r="H149" s="9">
        <f t="shared" si="10"/>
        <v>139</v>
      </c>
      <c r="I149" s="110">
        <f t="shared" si="11"/>
        <v>0.81764705882352939</v>
      </c>
      <c r="J149" s="9">
        <f t="shared" si="12"/>
        <v>22</v>
      </c>
      <c r="K149" s="111">
        <f t="shared" si="13"/>
        <v>0.12941176470588237</v>
      </c>
    </row>
    <row r="150" spans="2:11" ht="15.75" customHeight="1">
      <c r="B150" s="95">
        <v>145</v>
      </c>
      <c r="C150" s="96">
        <f t="shared" si="14"/>
        <v>34</v>
      </c>
      <c r="D150" s="21" t="s">
        <v>355</v>
      </c>
      <c r="E150" s="21" t="s">
        <v>94</v>
      </c>
      <c r="F150" s="17">
        <v>23</v>
      </c>
      <c r="H150" s="9">
        <f t="shared" si="10"/>
        <v>139</v>
      </c>
      <c r="I150" s="110">
        <f t="shared" si="11"/>
        <v>0.81764705882352939</v>
      </c>
      <c r="J150" s="9">
        <f t="shared" si="12"/>
        <v>22</v>
      </c>
      <c r="K150" s="111">
        <f t="shared" si="13"/>
        <v>0.12941176470588237</v>
      </c>
    </row>
    <row r="151" spans="2:11" ht="15.75" customHeight="1">
      <c r="B151" s="95">
        <v>146</v>
      </c>
      <c r="C151" s="96">
        <f t="shared" si="14"/>
        <v>34</v>
      </c>
      <c r="D151" s="21" t="s">
        <v>35</v>
      </c>
      <c r="E151" s="21" t="s">
        <v>41</v>
      </c>
      <c r="F151" s="17">
        <v>23</v>
      </c>
      <c r="H151" s="9">
        <f t="shared" si="10"/>
        <v>139</v>
      </c>
      <c r="I151" s="110">
        <f t="shared" si="11"/>
        <v>0.81764705882352939</v>
      </c>
      <c r="J151" s="9">
        <f t="shared" si="12"/>
        <v>22</v>
      </c>
      <c r="K151" s="111">
        <f t="shared" si="13"/>
        <v>0.12941176470588237</v>
      </c>
    </row>
    <row r="152" spans="2:11" ht="15.75" customHeight="1">
      <c r="B152" s="95">
        <v>147</v>
      </c>
      <c r="C152" s="96">
        <f t="shared" si="14"/>
        <v>34</v>
      </c>
      <c r="D152" s="32" t="s">
        <v>471</v>
      </c>
      <c r="E152" s="32" t="s">
        <v>383</v>
      </c>
      <c r="F152" s="9">
        <v>23</v>
      </c>
      <c r="H152" s="9">
        <f t="shared" si="10"/>
        <v>139</v>
      </c>
      <c r="I152" s="110">
        <f t="shared" si="11"/>
        <v>0.81764705882352939</v>
      </c>
      <c r="J152" s="9">
        <f t="shared" si="12"/>
        <v>22</v>
      </c>
      <c r="K152" s="111">
        <f t="shared" si="13"/>
        <v>0.12941176470588237</v>
      </c>
    </row>
    <row r="153" spans="2:11" ht="15.75" customHeight="1">
      <c r="B153" s="95">
        <v>148</v>
      </c>
      <c r="C153" s="96">
        <f t="shared" si="14"/>
        <v>34</v>
      </c>
      <c r="D153" s="32" t="s">
        <v>627</v>
      </c>
      <c r="E153" s="32" t="s">
        <v>81</v>
      </c>
      <c r="F153" s="9">
        <v>23</v>
      </c>
      <c r="H153" s="9">
        <f t="shared" si="10"/>
        <v>139</v>
      </c>
      <c r="I153" s="110">
        <f t="shared" si="11"/>
        <v>0.81764705882352939</v>
      </c>
      <c r="J153" s="9">
        <f t="shared" si="12"/>
        <v>22</v>
      </c>
      <c r="K153" s="111">
        <f t="shared" si="13"/>
        <v>0.12941176470588237</v>
      </c>
    </row>
    <row r="154" spans="2:11" ht="15.75" customHeight="1">
      <c r="B154" s="95">
        <v>149</v>
      </c>
      <c r="C154" s="96">
        <f t="shared" si="14"/>
        <v>35</v>
      </c>
      <c r="D154" s="32" t="s">
        <v>135</v>
      </c>
      <c r="E154" s="32" t="s">
        <v>96</v>
      </c>
      <c r="F154" s="9">
        <v>22</v>
      </c>
      <c r="H154" s="9">
        <f t="shared" si="10"/>
        <v>148</v>
      </c>
      <c r="I154" s="110">
        <f t="shared" si="11"/>
        <v>0.87058823529411766</v>
      </c>
      <c r="J154" s="9">
        <f t="shared" si="12"/>
        <v>20</v>
      </c>
      <c r="K154" s="111">
        <f t="shared" si="13"/>
        <v>0.11764705882352941</v>
      </c>
    </row>
    <row r="155" spans="2:11" ht="15.75" customHeight="1">
      <c r="B155" s="95">
        <v>150</v>
      </c>
      <c r="C155" s="96">
        <f t="shared" si="14"/>
        <v>35</v>
      </c>
      <c r="D155" s="32" t="s">
        <v>628</v>
      </c>
      <c r="E155" s="32" t="s">
        <v>81</v>
      </c>
      <c r="F155" s="9">
        <v>22</v>
      </c>
      <c r="H155" s="9">
        <f t="shared" si="10"/>
        <v>148</v>
      </c>
      <c r="I155" s="110">
        <f t="shared" si="11"/>
        <v>0.87058823529411766</v>
      </c>
      <c r="J155" s="9">
        <f t="shared" si="12"/>
        <v>20</v>
      </c>
      <c r="K155" s="111">
        <f t="shared" si="13"/>
        <v>0.11764705882352941</v>
      </c>
    </row>
    <row r="156" spans="2:11" ht="15.75" customHeight="1">
      <c r="B156" s="95">
        <v>151</v>
      </c>
      <c r="C156" s="96">
        <f t="shared" si="14"/>
        <v>36</v>
      </c>
      <c r="D156" s="21" t="s">
        <v>334</v>
      </c>
      <c r="E156" s="21" t="s">
        <v>84</v>
      </c>
      <c r="F156" s="17">
        <v>21</v>
      </c>
      <c r="H156" s="9">
        <f t="shared" si="10"/>
        <v>150</v>
      </c>
      <c r="I156" s="110">
        <f t="shared" si="11"/>
        <v>0.88235294117647056</v>
      </c>
      <c r="J156" s="9">
        <f t="shared" si="12"/>
        <v>18</v>
      </c>
      <c r="K156" s="111">
        <f t="shared" si="13"/>
        <v>0.10588235294117647</v>
      </c>
    </row>
    <row r="157" spans="2:11" ht="15.75" customHeight="1">
      <c r="B157" s="95">
        <v>152</v>
      </c>
      <c r="C157" s="96">
        <f t="shared" si="14"/>
        <v>36</v>
      </c>
      <c r="D157" s="32" t="s">
        <v>572</v>
      </c>
      <c r="E157" s="32" t="s">
        <v>93</v>
      </c>
      <c r="F157" s="9">
        <v>21</v>
      </c>
      <c r="H157" s="9">
        <f t="shared" si="10"/>
        <v>150</v>
      </c>
      <c r="I157" s="110">
        <f t="shared" si="11"/>
        <v>0.88235294117647056</v>
      </c>
      <c r="J157" s="9">
        <f t="shared" si="12"/>
        <v>18</v>
      </c>
      <c r="K157" s="111">
        <f t="shared" si="13"/>
        <v>0.10588235294117647</v>
      </c>
    </row>
    <row r="158" spans="2:11" ht="15.75" customHeight="1">
      <c r="B158" s="95">
        <v>153</v>
      </c>
      <c r="C158" s="96">
        <f t="shared" si="14"/>
        <v>37</v>
      </c>
      <c r="D158" s="21" t="s">
        <v>289</v>
      </c>
      <c r="E158" s="21" t="s">
        <v>85</v>
      </c>
      <c r="F158" s="17">
        <v>20</v>
      </c>
      <c r="H158" s="9">
        <f t="shared" si="10"/>
        <v>152</v>
      </c>
      <c r="I158" s="110">
        <f t="shared" si="11"/>
        <v>0.89411764705882357</v>
      </c>
      <c r="J158" s="9">
        <f t="shared" si="12"/>
        <v>14</v>
      </c>
      <c r="K158" s="111">
        <f t="shared" si="13"/>
        <v>8.2352941176470587E-2</v>
      </c>
    </row>
    <row r="159" spans="2:11" ht="15.75" customHeight="1">
      <c r="B159" s="95">
        <v>154</v>
      </c>
      <c r="C159" s="96">
        <f t="shared" si="14"/>
        <v>37</v>
      </c>
      <c r="D159" s="21" t="s">
        <v>335</v>
      </c>
      <c r="E159" s="21" t="s">
        <v>84</v>
      </c>
      <c r="F159" s="17">
        <v>20</v>
      </c>
      <c r="H159" s="9">
        <f t="shared" si="10"/>
        <v>152</v>
      </c>
      <c r="I159" s="110">
        <f t="shared" si="11"/>
        <v>0.89411764705882357</v>
      </c>
      <c r="J159" s="9">
        <f t="shared" si="12"/>
        <v>14</v>
      </c>
      <c r="K159" s="111">
        <f t="shared" si="13"/>
        <v>8.2352941176470587E-2</v>
      </c>
    </row>
    <row r="160" spans="2:11" ht="15.75" customHeight="1">
      <c r="B160" s="95">
        <v>155</v>
      </c>
      <c r="C160" s="96">
        <f t="shared" si="14"/>
        <v>37</v>
      </c>
      <c r="D160" s="21" t="s">
        <v>36</v>
      </c>
      <c r="E160" s="21" t="s">
        <v>41</v>
      </c>
      <c r="F160" s="17">
        <v>20</v>
      </c>
      <c r="H160" s="9">
        <f t="shared" si="10"/>
        <v>152</v>
      </c>
      <c r="I160" s="110">
        <f t="shared" si="11"/>
        <v>0.89411764705882357</v>
      </c>
      <c r="J160" s="9">
        <f t="shared" si="12"/>
        <v>14</v>
      </c>
      <c r="K160" s="111">
        <f t="shared" si="13"/>
        <v>8.2352941176470587E-2</v>
      </c>
    </row>
    <row r="161" spans="2:11" ht="15.75" customHeight="1">
      <c r="B161" s="95">
        <v>156</v>
      </c>
      <c r="C161" s="96">
        <f t="shared" si="14"/>
        <v>37</v>
      </c>
      <c r="D161" s="32" t="s">
        <v>573</v>
      </c>
      <c r="E161" s="32" t="s">
        <v>93</v>
      </c>
      <c r="F161" s="9">
        <v>20</v>
      </c>
      <c r="H161" s="9">
        <f t="shared" si="10"/>
        <v>152</v>
      </c>
      <c r="I161" s="110">
        <f t="shared" si="11"/>
        <v>0.89411764705882357</v>
      </c>
      <c r="J161" s="9">
        <f t="shared" si="12"/>
        <v>14</v>
      </c>
      <c r="K161" s="111">
        <f t="shared" si="13"/>
        <v>8.2352941176470587E-2</v>
      </c>
    </row>
    <row r="162" spans="2:11" ht="15.75" customHeight="1">
      <c r="B162" s="95">
        <v>157</v>
      </c>
      <c r="C162" s="96">
        <f t="shared" si="14"/>
        <v>38</v>
      </c>
      <c r="D162" s="21" t="s">
        <v>37</v>
      </c>
      <c r="E162" s="21" t="s">
        <v>41</v>
      </c>
      <c r="F162" s="17">
        <v>19</v>
      </c>
      <c r="H162" s="9">
        <f t="shared" si="10"/>
        <v>156</v>
      </c>
      <c r="I162" s="110">
        <f t="shared" si="11"/>
        <v>0.91764705882352937</v>
      </c>
      <c r="J162" s="9">
        <f t="shared" si="12"/>
        <v>12</v>
      </c>
      <c r="K162" s="111">
        <f t="shared" si="13"/>
        <v>7.0588235294117646E-2</v>
      </c>
    </row>
    <row r="163" spans="2:11" ht="15.75" customHeight="1">
      <c r="B163" s="95">
        <v>158</v>
      </c>
      <c r="C163" s="96">
        <f t="shared" si="14"/>
        <v>38</v>
      </c>
      <c r="D163" s="32" t="s">
        <v>598</v>
      </c>
      <c r="E163" s="32" t="s">
        <v>589</v>
      </c>
      <c r="F163" s="9">
        <v>19</v>
      </c>
      <c r="H163" s="9">
        <f t="shared" si="10"/>
        <v>156</v>
      </c>
      <c r="I163" s="110">
        <f t="shared" si="11"/>
        <v>0.91764705882352937</v>
      </c>
      <c r="J163" s="9">
        <f t="shared" si="12"/>
        <v>12</v>
      </c>
      <c r="K163" s="111">
        <f t="shared" si="13"/>
        <v>7.0588235294117646E-2</v>
      </c>
    </row>
    <row r="164" spans="2:11" ht="15.75" customHeight="1">
      <c r="B164" s="95">
        <v>159</v>
      </c>
      <c r="C164" s="96">
        <f t="shared" si="14"/>
        <v>39</v>
      </c>
      <c r="D164" s="21" t="s">
        <v>38</v>
      </c>
      <c r="E164" s="21" t="s">
        <v>41</v>
      </c>
      <c r="F164" s="17">
        <v>18</v>
      </c>
      <c r="H164" s="9">
        <f t="shared" si="10"/>
        <v>158</v>
      </c>
      <c r="I164" s="110">
        <f t="shared" si="11"/>
        <v>0.92941176470588238</v>
      </c>
      <c r="J164" s="9">
        <f t="shared" si="12"/>
        <v>11</v>
      </c>
      <c r="K164" s="111">
        <f t="shared" si="13"/>
        <v>6.4705882352941183E-2</v>
      </c>
    </row>
    <row r="165" spans="2:11" ht="15.75" customHeight="1">
      <c r="B165" s="95">
        <v>160</v>
      </c>
      <c r="C165" s="96">
        <f t="shared" si="14"/>
        <v>40</v>
      </c>
      <c r="D165" s="21" t="s">
        <v>290</v>
      </c>
      <c r="E165" s="21" t="s">
        <v>85</v>
      </c>
      <c r="F165" s="17">
        <v>17</v>
      </c>
      <c r="H165" s="9">
        <f t="shared" si="10"/>
        <v>159</v>
      </c>
      <c r="I165" s="110">
        <f t="shared" si="11"/>
        <v>0.93529411764705883</v>
      </c>
      <c r="J165" s="9">
        <f t="shared" si="12"/>
        <v>5</v>
      </c>
      <c r="K165" s="111">
        <f t="shared" si="13"/>
        <v>2.9411764705882353E-2</v>
      </c>
    </row>
    <row r="166" spans="2:11" ht="15.75" customHeight="1">
      <c r="B166" s="95">
        <v>161</v>
      </c>
      <c r="C166" s="96">
        <f t="shared" si="14"/>
        <v>40</v>
      </c>
      <c r="D166" s="21" t="s">
        <v>291</v>
      </c>
      <c r="E166" s="21" t="s">
        <v>85</v>
      </c>
      <c r="F166" s="17">
        <v>17</v>
      </c>
      <c r="H166" s="9">
        <f t="shared" si="10"/>
        <v>159</v>
      </c>
      <c r="I166" s="110">
        <f t="shared" si="11"/>
        <v>0.93529411764705883</v>
      </c>
      <c r="J166" s="9">
        <f t="shared" si="12"/>
        <v>5</v>
      </c>
      <c r="K166" s="111">
        <f t="shared" si="13"/>
        <v>2.9411764705882353E-2</v>
      </c>
    </row>
    <row r="167" spans="2:11" ht="15.75" customHeight="1">
      <c r="B167" s="95">
        <v>162</v>
      </c>
      <c r="C167" s="96">
        <f t="shared" si="14"/>
        <v>40</v>
      </c>
      <c r="D167" s="21" t="s">
        <v>39</v>
      </c>
      <c r="E167" s="21" t="s">
        <v>41</v>
      </c>
      <c r="F167" s="17">
        <v>17</v>
      </c>
      <c r="H167" s="9">
        <f t="shared" si="10"/>
        <v>159</v>
      </c>
      <c r="I167" s="110">
        <f t="shared" si="11"/>
        <v>0.93529411764705883</v>
      </c>
      <c r="J167" s="9">
        <f t="shared" si="12"/>
        <v>5</v>
      </c>
      <c r="K167" s="111">
        <f t="shared" si="13"/>
        <v>2.9411764705882353E-2</v>
      </c>
    </row>
    <row r="168" spans="2:11" ht="15.75" customHeight="1">
      <c r="B168" s="95">
        <v>163</v>
      </c>
      <c r="C168" s="96">
        <f t="shared" si="14"/>
        <v>40</v>
      </c>
      <c r="D168" s="21" t="s">
        <v>40</v>
      </c>
      <c r="E168" s="21" t="s">
        <v>41</v>
      </c>
      <c r="F168" s="17">
        <v>17</v>
      </c>
      <c r="H168" s="9">
        <f t="shared" si="10"/>
        <v>159</v>
      </c>
      <c r="I168" s="110">
        <f t="shared" si="11"/>
        <v>0.93529411764705883</v>
      </c>
      <c r="J168" s="9">
        <f t="shared" si="12"/>
        <v>5</v>
      </c>
      <c r="K168" s="111">
        <f t="shared" si="13"/>
        <v>2.9411764705882353E-2</v>
      </c>
    </row>
    <row r="169" spans="2:11" ht="15.75" customHeight="1">
      <c r="B169" s="95">
        <v>164</v>
      </c>
      <c r="C169" s="96">
        <f t="shared" si="14"/>
        <v>40</v>
      </c>
      <c r="D169" s="32" t="s">
        <v>472</v>
      </c>
      <c r="E169" s="32" t="s">
        <v>383</v>
      </c>
      <c r="F169" s="9">
        <v>17</v>
      </c>
      <c r="H169" s="9">
        <f t="shared" si="10"/>
        <v>159</v>
      </c>
      <c r="I169" s="110">
        <f t="shared" si="11"/>
        <v>0.93529411764705883</v>
      </c>
      <c r="J169" s="9">
        <f t="shared" si="12"/>
        <v>5</v>
      </c>
      <c r="K169" s="111">
        <f t="shared" si="13"/>
        <v>2.9411764705882353E-2</v>
      </c>
    </row>
    <row r="170" spans="2:11" ht="15.75" customHeight="1">
      <c r="B170" s="95">
        <v>165</v>
      </c>
      <c r="C170" s="96">
        <f t="shared" si="14"/>
        <v>40</v>
      </c>
      <c r="D170" s="32" t="s">
        <v>629</v>
      </c>
      <c r="E170" s="32" t="s">
        <v>81</v>
      </c>
      <c r="F170" s="9">
        <v>17</v>
      </c>
      <c r="H170" s="9">
        <f t="shared" si="10"/>
        <v>159</v>
      </c>
      <c r="I170" s="110">
        <f t="shared" si="11"/>
        <v>0.93529411764705883</v>
      </c>
      <c r="J170" s="9">
        <f t="shared" si="12"/>
        <v>5</v>
      </c>
      <c r="K170" s="111">
        <f t="shared" si="13"/>
        <v>2.9411764705882353E-2</v>
      </c>
    </row>
    <row r="171" spans="2:11" ht="15.75" customHeight="1">
      <c r="B171" s="95">
        <v>166</v>
      </c>
      <c r="C171" s="96">
        <f t="shared" si="14"/>
        <v>41</v>
      </c>
      <c r="D171" s="32" t="s">
        <v>599</v>
      </c>
      <c r="E171" s="32" t="s">
        <v>589</v>
      </c>
      <c r="F171" s="9">
        <v>16</v>
      </c>
      <c r="H171" s="9">
        <f t="shared" si="10"/>
        <v>165</v>
      </c>
      <c r="I171" s="110">
        <f t="shared" si="11"/>
        <v>0.97058823529411764</v>
      </c>
      <c r="J171" s="9">
        <f t="shared" si="12"/>
        <v>4</v>
      </c>
      <c r="K171" s="111">
        <f t="shared" si="13"/>
        <v>2.3529411764705882E-2</v>
      </c>
    </row>
    <row r="172" spans="2:11" ht="15.75" customHeight="1">
      <c r="B172" s="95">
        <v>167</v>
      </c>
      <c r="C172" s="96">
        <f t="shared" si="14"/>
        <v>42</v>
      </c>
      <c r="D172" s="21" t="s">
        <v>336</v>
      </c>
      <c r="E172" s="21" t="s">
        <v>84</v>
      </c>
      <c r="F172" s="17">
        <v>14</v>
      </c>
      <c r="H172" s="9">
        <f t="shared" si="10"/>
        <v>166</v>
      </c>
      <c r="I172" s="110">
        <f t="shared" si="11"/>
        <v>0.97647058823529409</v>
      </c>
      <c r="J172" s="9">
        <f t="shared" si="12"/>
        <v>3</v>
      </c>
      <c r="K172" s="111">
        <f t="shared" si="13"/>
        <v>1.7647058823529412E-2</v>
      </c>
    </row>
    <row r="173" spans="2:11" ht="15.75" customHeight="1">
      <c r="B173" s="95">
        <v>168</v>
      </c>
      <c r="C173" s="96">
        <f t="shared" si="14"/>
        <v>43</v>
      </c>
      <c r="D173" s="32" t="s">
        <v>136</v>
      </c>
      <c r="E173" s="32" t="s">
        <v>96</v>
      </c>
      <c r="F173" s="9">
        <v>13</v>
      </c>
      <c r="H173" s="9">
        <f t="shared" si="10"/>
        <v>167</v>
      </c>
      <c r="I173" s="110">
        <f t="shared" si="11"/>
        <v>0.98235294117647054</v>
      </c>
      <c r="J173" s="9">
        <f t="shared" si="12"/>
        <v>2</v>
      </c>
      <c r="K173" s="111">
        <f t="shared" si="13"/>
        <v>1.1764705882352941E-2</v>
      </c>
    </row>
    <row r="174" spans="2:11" ht="15.75" customHeight="1">
      <c r="B174" s="95">
        <v>169</v>
      </c>
      <c r="C174" s="96">
        <f t="shared" si="14"/>
        <v>44</v>
      </c>
      <c r="D174" s="32" t="s">
        <v>137</v>
      </c>
      <c r="E174" s="32" t="s">
        <v>96</v>
      </c>
      <c r="F174" s="9">
        <v>7</v>
      </c>
      <c r="H174" s="9">
        <f t="shared" si="10"/>
        <v>168</v>
      </c>
      <c r="I174" s="110">
        <f t="shared" si="11"/>
        <v>0.9882352941176471</v>
      </c>
      <c r="J174" s="9">
        <f t="shared" si="12"/>
        <v>1</v>
      </c>
      <c r="K174" s="111">
        <f t="shared" si="13"/>
        <v>5.8823529411764705E-3</v>
      </c>
    </row>
    <row r="175" spans="2:11" ht="15.75" customHeight="1">
      <c r="B175" s="95">
        <v>170</v>
      </c>
      <c r="C175" s="96">
        <f t="shared" si="14"/>
        <v>45</v>
      </c>
      <c r="D175" s="21" t="s">
        <v>292</v>
      </c>
      <c r="E175" s="21" t="s">
        <v>85</v>
      </c>
      <c r="F175" s="17">
        <v>4</v>
      </c>
      <c r="H175" s="9">
        <f t="shared" si="10"/>
        <v>169</v>
      </c>
      <c r="I175" s="110">
        <f t="shared" si="11"/>
        <v>0.99411764705882355</v>
      </c>
      <c r="J175" s="9">
        <v>0</v>
      </c>
      <c r="K175" s="111">
        <f t="shared" si="13"/>
        <v>0</v>
      </c>
    </row>
    <row r="179" spans="5:6" ht="15.75" customHeight="1">
      <c r="E179" s="40" t="s">
        <v>659</v>
      </c>
      <c r="F179" s="33">
        <f>MAX(F6:F175)</f>
        <v>62</v>
      </c>
    </row>
    <row r="180" spans="5:6" ht="15.75" customHeight="1">
      <c r="E180" s="40" t="s">
        <v>661</v>
      </c>
      <c r="F180" s="33">
        <f>MIN(F6:F175)</f>
        <v>4</v>
      </c>
    </row>
    <row r="181" spans="5:6" ht="15.75" customHeight="1">
      <c r="E181" s="40" t="s">
        <v>662</v>
      </c>
      <c r="F181" s="33">
        <f>AVERAGE(F6:F175)</f>
        <v>31.858823529411765</v>
      </c>
    </row>
    <row r="182" spans="5:6" ht="15.75" customHeight="1">
      <c r="E182" s="40" t="s">
        <v>660</v>
      </c>
      <c r="F182" s="33">
        <f>MEDIAN(F6:F175)</f>
        <v>31</v>
      </c>
    </row>
  </sheetData>
  <autoFilter ref="B5:F175"/>
  <sortState ref="D6:F175">
    <sortCondition descending="1" ref="F6:F175"/>
  </sortState>
  <mergeCells count="3">
    <mergeCell ref="A1:D1"/>
    <mergeCell ref="H5:I5"/>
    <mergeCell ref="J5:K5"/>
  </mergeCells>
  <phoneticPr fontId="3" type="noConversion"/>
  <pageMargins left="0.78740157499999996" right="0.78740157499999996" top="0.984251969" bottom="0.984251969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90"/>
  <sheetViews>
    <sheetView workbookViewId="0">
      <selection activeCell="A2" sqref="A2"/>
    </sheetView>
  </sheetViews>
  <sheetFormatPr defaultColWidth="11.5703125" defaultRowHeight="15.75" customHeight="1"/>
  <cols>
    <col min="1" max="1" width="5.7109375" style="28" customWidth="1"/>
    <col min="2" max="2" width="5.7109375" style="99" customWidth="1"/>
    <col min="3" max="3" width="5.7109375" style="100" customWidth="1"/>
    <col min="4" max="4" width="22.42578125" style="29" bestFit="1" customWidth="1"/>
    <col min="5" max="5" width="29" style="29" customWidth="1"/>
    <col min="6" max="6" width="11.5703125" style="30" customWidth="1"/>
    <col min="7" max="7" width="11.5703125" style="28"/>
    <col min="8" max="10" width="12.42578125" style="9" customWidth="1"/>
    <col min="11" max="11" width="12.42578125" style="30" customWidth="1"/>
    <col min="12" max="16384" width="11.5703125" style="28"/>
  </cols>
  <sheetData>
    <row r="1" spans="1:11" ht="27" customHeight="1">
      <c r="A1" s="125" t="s">
        <v>15</v>
      </c>
      <c r="B1" s="125"/>
      <c r="C1" s="125"/>
      <c r="D1" s="125"/>
      <c r="E1" s="23"/>
      <c r="F1" s="24"/>
      <c r="G1" s="22"/>
    </row>
    <row r="3" spans="1:11" ht="15.75" customHeight="1">
      <c r="G3" s="30"/>
    </row>
    <row r="4" spans="1:11" ht="15.75" customHeight="1">
      <c r="A4" s="46"/>
      <c r="B4" s="101"/>
      <c r="C4" s="102"/>
      <c r="D4" s="47"/>
      <c r="E4" s="47"/>
      <c r="F4" s="48"/>
    </row>
    <row r="5" spans="1:11" s="1" customFormat="1" ht="15.75" customHeight="1">
      <c r="A5" s="65"/>
      <c r="B5" s="103"/>
      <c r="C5" s="104"/>
      <c r="D5" s="49" t="s">
        <v>3</v>
      </c>
      <c r="E5" s="49" t="s">
        <v>665</v>
      </c>
      <c r="F5" s="49" t="s">
        <v>2</v>
      </c>
      <c r="H5" s="126" t="s">
        <v>666</v>
      </c>
      <c r="I5" s="126"/>
      <c r="J5" s="126" t="s">
        <v>667</v>
      </c>
      <c r="K5" s="126"/>
    </row>
    <row r="6" spans="1:11" ht="15.75" customHeight="1">
      <c r="A6" s="46"/>
      <c r="B6" s="105">
        <v>1</v>
      </c>
      <c r="C6" s="106">
        <v>1</v>
      </c>
      <c r="D6" s="61" t="s">
        <v>508</v>
      </c>
      <c r="E6" s="61" t="s">
        <v>509</v>
      </c>
      <c r="F6" s="54">
        <v>76</v>
      </c>
      <c r="H6" s="9">
        <v>0</v>
      </c>
      <c r="I6" s="110">
        <f>H6/104</f>
        <v>0</v>
      </c>
      <c r="J6" s="9">
        <f>105-MATCH(C6+1,C$6:C$109,0)</f>
        <v>103</v>
      </c>
      <c r="K6" s="111">
        <f>J6/104</f>
        <v>0.99038461538461542</v>
      </c>
    </row>
    <row r="7" spans="1:11" ht="15.75" customHeight="1">
      <c r="A7" s="46"/>
      <c r="B7" s="105">
        <v>2</v>
      </c>
      <c r="C7" s="106">
        <f>IF(F7=F6,C6,C6+1)</f>
        <v>2</v>
      </c>
      <c r="D7" s="61" t="s">
        <v>562</v>
      </c>
      <c r="E7" s="61" t="s">
        <v>93</v>
      </c>
      <c r="F7" s="54">
        <v>72</v>
      </c>
      <c r="H7" s="9">
        <f t="shared" ref="H7:H70" si="0">MATCH(C7-1,C$6:C$109,1)</f>
        <v>1</v>
      </c>
      <c r="I7" s="110">
        <f t="shared" ref="I7:I70" si="1">H7/104</f>
        <v>9.6153846153846159E-3</v>
      </c>
      <c r="J7" s="9">
        <f t="shared" ref="J7:J70" si="2">105-MATCH(C7+1,C$6:C$109,0)</f>
        <v>102</v>
      </c>
      <c r="K7" s="111">
        <f t="shared" ref="K7:K70" si="3">J7/104</f>
        <v>0.98076923076923073</v>
      </c>
    </row>
    <row r="8" spans="1:11" ht="15.75" customHeight="1">
      <c r="A8" s="46"/>
      <c r="B8" s="105">
        <v>3</v>
      </c>
      <c r="C8" s="106">
        <f t="shared" ref="C8:C71" si="4">IF(F8=F7,C7,C7+1)</f>
        <v>3</v>
      </c>
      <c r="D8" s="61" t="s">
        <v>473</v>
      </c>
      <c r="E8" s="61" t="s">
        <v>383</v>
      </c>
      <c r="F8" s="54">
        <v>68</v>
      </c>
      <c r="H8" s="9">
        <f t="shared" si="0"/>
        <v>2</v>
      </c>
      <c r="I8" s="110">
        <f t="shared" si="1"/>
        <v>1.9230769230769232E-2</v>
      </c>
      <c r="J8" s="9">
        <f t="shared" si="2"/>
        <v>101</v>
      </c>
      <c r="K8" s="111">
        <f t="shared" si="3"/>
        <v>0.97115384615384615</v>
      </c>
    </row>
    <row r="9" spans="1:11" ht="15.75" customHeight="1">
      <c r="A9" s="46"/>
      <c r="B9" s="105">
        <v>4</v>
      </c>
      <c r="C9" s="106">
        <f t="shared" si="4"/>
        <v>4</v>
      </c>
      <c r="D9" s="61" t="s">
        <v>559</v>
      </c>
      <c r="E9" s="61" t="s">
        <v>539</v>
      </c>
      <c r="F9" s="54">
        <v>65</v>
      </c>
      <c r="H9" s="9">
        <f t="shared" si="0"/>
        <v>3</v>
      </c>
      <c r="I9" s="110">
        <f t="shared" si="1"/>
        <v>2.8846153846153848E-2</v>
      </c>
      <c r="J9" s="9">
        <f t="shared" si="2"/>
        <v>100</v>
      </c>
      <c r="K9" s="111">
        <f t="shared" si="3"/>
        <v>0.96153846153846156</v>
      </c>
    </row>
    <row r="10" spans="1:11" ht="15.75" customHeight="1">
      <c r="A10" s="46"/>
      <c r="B10" s="105">
        <v>5</v>
      </c>
      <c r="C10" s="106">
        <f t="shared" si="4"/>
        <v>5</v>
      </c>
      <c r="D10" s="67" t="s">
        <v>42</v>
      </c>
      <c r="E10" s="62" t="s">
        <v>41</v>
      </c>
      <c r="F10" s="56">
        <v>64</v>
      </c>
      <c r="H10" s="9">
        <f t="shared" si="0"/>
        <v>4</v>
      </c>
      <c r="I10" s="110">
        <f t="shared" si="1"/>
        <v>3.8461538461538464E-2</v>
      </c>
      <c r="J10" s="9">
        <f t="shared" si="2"/>
        <v>97</v>
      </c>
      <c r="K10" s="111">
        <f t="shared" si="3"/>
        <v>0.93269230769230771</v>
      </c>
    </row>
    <row r="11" spans="1:11" ht="15.75" customHeight="1">
      <c r="A11" s="46"/>
      <c r="B11" s="105">
        <v>6</v>
      </c>
      <c r="C11" s="106">
        <f t="shared" si="4"/>
        <v>5</v>
      </c>
      <c r="D11" s="61" t="s">
        <v>474</v>
      </c>
      <c r="E11" s="61" t="s">
        <v>383</v>
      </c>
      <c r="F11" s="54">
        <v>64</v>
      </c>
      <c r="H11" s="9">
        <f t="shared" si="0"/>
        <v>4</v>
      </c>
      <c r="I11" s="110">
        <f t="shared" si="1"/>
        <v>3.8461538461538464E-2</v>
      </c>
      <c r="J11" s="9">
        <f t="shared" si="2"/>
        <v>97</v>
      </c>
      <c r="K11" s="111">
        <f t="shared" si="3"/>
        <v>0.93269230769230771</v>
      </c>
    </row>
    <row r="12" spans="1:11" ht="15.75" customHeight="1">
      <c r="A12" s="46"/>
      <c r="B12" s="105">
        <v>7</v>
      </c>
      <c r="C12" s="106">
        <f t="shared" si="4"/>
        <v>5</v>
      </c>
      <c r="D12" s="61" t="s">
        <v>563</v>
      </c>
      <c r="E12" s="61" t="s">
        <v>93</v>
      </c>
      <c r="F12" s="54">
        <v>64</v>
      </c>
      <c r="H12" s="9">
        <f t="shared" si="0"/>
        <v>4</v>
      </c>
      <c r="I12" s="110">
        <f t="shared" si="1"/>
        <v>3.8461538461538464E-2</v>
      </c>
      <c r="J12" s="9">
        <f t="shared" si="2"/>
        <v>97</v>
      </c>
      <c r="K12" s="111">
        <f t="shared" si="3"/>
        <v>0.93269230769230771</v>
      </c>
    </row>
    <row r="13" spans="1:11" ht="15.75" customHeight="1">
      <c r="A13" s="46"/>
      <c r="B13" s="105">
        <v>8</v>
      </c>
      <c r="C13" s="106">
        <f t="shared" si="4"/>
        <v>6</v>
      </c>
      <c r="D13" s="61" t="s">
        <v>274</v>
      </c>
      <c r="E13" s="61" t="s">
        <v>82</v>
      </c>
      <c r="F13" s="54">
        <v>60</v>
      </c>
      <c r="H13" s="9">
        <f t="shared" si="0"/>
        <v>7</v>
      </c>
      <c r="I13" s="110">
        <f t="shared" si="1"/>
        <v>6.7307692307692304E-2</v>
      </c>
      <c r="J13" s="9">
        <f t="shared" si="2"/>
        <v>95</v>
      </c>
      <c r="K13" s="111">
        <f t="shared" si="3"/>
        <v>0.91346153846153844</v>
      </c>
    </row>
    <row r="14" spans="1:11" ht="15.75" customHeight="1">
      <c r="A14" s="46"/>
      <c r="B14" s="105">
        <v>9</v>
      </c>
      <c r="C14" s="106">
        <f t="shared" si="4"/>
        <v>6</v>
      </c>
      <c r="D14" s="67" t="s">
        <v>43</v>
      </c>
      <c r="E14" s="62" t="s">
        <v>41</v>
      </c>
      <c r="F14" s="56">
        <v>60</v>
      </c>
      <c r="H14" s="9">
        <f t="shared" si="0"/>
        <v>7</v>
      </c>
      <c r="I14" s="110">
        <f t="shared" si="1"/>
        <v>6.7307692307692304E-2</v>
      </c>
      <c r="J14" s="9">
        <f t="shared" si="2"/>
        <v>95</v>
      </c>
      <c r="K14" s="111">
        <f t="shared" si="3"/>
        <v>0.91346153846153844</v>
      </c>
    </row>
    <row r="15" spans="1:11" ht="15.75" customHeight="1">
      <c r="A15" s="46"/>
      <c r="B15" s="105">
        <v>10</v>
      </c>
      <c r="C15" s="106">
        <f t="shared" si="4"/>
        <v>7</v>
      </c>
      <c r="D15" s="67" t="s">
        <v>44</v>
      </c>
      <c r="E15" s="62" t="s">
        <v>41</v>
      </c>
      <c r="F15" s="56">
        <v>59</v>
      </c>
      <c r="H15" s="9">
        <f t="shared" si="0"/>
        <v>9</v>
      </c>
      <c r="I15" s="110">
        <f t="shared" si="1"/>
        <v>8.6538461538461536E-2</v>
      </c>
      <c r="J15" s="9">
        <f t="shared" si="2"/>
        <v>94</v>
      </c>
      <c r="K15" s="111">
        <f t="shared" si="3"/>
        <v>0.90384615384615385</v>
      </c>
    </row>
    <row r="16" spans="1:11" ht="15.75" customHeight="1">
      <c r="B16" s="107">
        <v>11</v>
      </c>
      <c r="C16" s="108">
        <f t="shared" si="4"/>
        <v>8</v>
      </c>
      <c r="D16" s="34" t="s">
        <v>138</v>
      </c>
      <c r="E16" s="34" t="s">
        <v>96</v>
      </c>
      <c r="F16" s="14">
        <v>58</v>
      </c>
      <c r="H16" s="9">
        <f t="shared" si="0"/>
        <v>10</v>
      </c>
      <c r="I16" s="110">
        <f t="shared" si="1"/>
        <v>9.6153846153846159E-2</v>
      </c>
      <c r="J16" s="9">
        <f t="shared" si="2"/>
        <v>93</v>
      </c>
      <c r="K16" s="111">
        <f t="shared" si="3"/>
        <v>0.89423076923076927</v>
      </c>
    </row>
    <row r="17" spans="2:11" ht="15.75" customHeight="1">
      <c r="B17" s="107">
        <v>12</v>
      </c>
      <c r="C17" s="108">
        <f t="shared" si="4"/>
        <v>9</v>
      </c>
      <c r="D17" s="34" t="s">
        <v>275</v>
      </c>
      <c r="E17" s="34" t="s">
        <v>82</v>
      </c>
      <c r="F17" s="14">
        <v>57</v>
      </c>
      <c r="H17" s="9">
        <f t="shared" si="0"/>
        <v>11</v>
      </c>
      <c r="I17" s="110">
        <f t="shared" si="1"/>
        <v>0.10576923076923077</v>
      </c>
      <c r="J17" s="9">
        <f t="shared" si="2"/>
        <v>92</v>
      </c>
      <c r="K17" s="111">
        <f t="shared" si="3"/>
        <v>0.88461538461538458</v>
      </c>
    </row>
    <row r="18" spans="2:11" ht="15.75" customHeight="1">
      <c r="B18" s="107">
        <v>13</v>
      </c>
      <c r="C18" s="108">
        <f t="shared" si="4"/>
        <v>10</v>
      </c>
      <c r="D18" s="34" t="s">
        <v>35</v>
      </c>
      <c r="E18" s="34" t="s">
        <v>383</v>
      </c>
      <c r="F18" s="14">
        <v>56</v>
      </c>
      <c r="H18" s="9">
        <f t="shared" si="0"/>
        <v>12</v>
      </c>
      <c r="I18" s="110">
        <f t="shared" si="1"/>
        <v>0.11538461538461539</v>
      </c>
      <c r="J18" s="9">
        <f t="shared" si="2"/>
        <v>91</v>
      </c>
      <c r="K18" s="111">
        <f t="shared" si="3"/>
        <v>0.875</v>
      </c>
    </row>
    <row r="19" spans="2:11" ht="15.75" customHeight="1">
      <c r="B19" s="107">
        <v>14</v>
      </c>
      <c r="C19" s="108">
        <f t="shared" si="4"/>
        <v>11</v>
      </c>
      <c r="D19" s="32" t="s">
        <v>475</v>
      </c>
      <c r="E19" s="32" t="s">
        <v>383</v>
      </c>
      <c r="F19" s="9">
        <v>55</v>
      </c>
      <c r="H19" s="9">
        <f t="shared" si="0"/>
        <v>13</v>
      </c>
      <c r="I19" s="110">
        <f t="shared" si="1"/>
        <v>0.125</v>
      </c>
      <c r="J19" s="9">
        <f t="shared" si="2"/>
        <v>90</v>
      </c>
      <c r="K19" s="111">
        <f t="shared" si="3"/>
        <v>0.86538461538461542</v>
      </c>
    </row>
    <row r="20" spans="2:11" ht="15.75" customHeight="1">
      <c r="B20" s="107">
        <v>15</v>
      </c>
      <c r="C20" s="108">
        <f t="shared" si="4"/>
        <v>12</v>
      </c>
      <c r="D20" s="32" t="s">
        <v>476</v>
      </c>
      <c r="E20" s="32" t="s">
        <v>383</v>
      </c>
      <c r="F20" s="9">
        <v>54</v>
      </c>
      <c r="H20" s="9">
        <f t="shared" si="0"/>
        <v>14</v>
      </c>
      <c r="I20" s="110">
        <f t="shared" si="1"/>
        <v>0.13461538461538461</v>
      </c>
      <c r="J20" s="9">
        <f t="shared" si="2"/>
        <v>89</v>
      </c>
      <c r="K20" s="111">
        <f t="shared" si="3"/>
        <v>0.85576923076923073</v>
      </c>
    </row>
    <row r="21" spans="2:11" ht="15.75" customHeight="1">
      <c r="B21" s="107">
        <v>16</v>
      </c>
      <c r="C21" s="108">
        <f t="shared" si="4"/>
        <v>13</v>
      </c>
      <c r="D21" s="43" t="s">
        <v>45</v>
      </c>
      <c r="E21" s="44" t="s">
        <v>41</v>
      </c>
      <c r="F21" s="12">
        <v>53</v>
      </c>
      <c r="H21" s="9">
        <f t="shared" si="0"/>
        <v>15</v>
      </c>
      <c r="I21" s="110">
        <f t="shared" si="1"/>
        <v>0.14423076923076922</v>
      </c>
      <c r="J21" s="9">
        <f t="shared" si="2"/>
        <v>88</v>
      </c>
      <c r="K21" s="111">
        <f t="shared" si="3"/>
        <v>0.84615384615384615</v>
      </c>
    </row>
    <row r="22" spans="2:11" ht="15.75" customHeight="1">
      <c r="B22" s="107">
        <v>17</v>
      </c>
      <c r="C22" s="108">
        <f t="shared" si="4"/>
        <v>14</v>
      </c>
      <c r="D22" s="34" t="s">
        <v>139</v>
      </c>
      <c r="E22" s="34" t="s">
        <v>96</v>
      </c>
      <c r="F22" s="14">
        <v>52</v>
      </c>
      <c r="H22" s="9">
        <f t="shared" si="0"/>
        <v>16</v>
      </c>
      <c r="I22" s="110">
        <f t="shared" si="1"/>
        <v>0.15384615384615385</v>
      </c>
      <c r="J22" s="9">
        <f t="shared" si="2"/>
        <v>85</v>
      </c>
      <c r="K22" s="111">
        <f t="shared" si="3"/>
        <v>0.81730769230769229</v>
      </c>
    </row>
    <row r="23" spans="2:11" ht="15.75" customHeight="1">
      <c r="B23" s="107">
        <v>18</v>
      </c>
      <c r="C23" s="108">
        <f t="shared" si="4"/>
        <v>14</v>
      </c>
      <c r="D23" s="32" t="s">
        <v>477</v>
      </c>
      <c r="E23" s="32" t="s">
        <v>383</v>
      </c>
      <c r="F23" s="9">
        <v>52</v>
      </c>
      <c r="H23" s="9">
        <f t="shared" si="0"/>
        <v>16</v>
      </c>
      <c r="I23" s="110">
        <f t="shared" si="1"/>
        <v>0.15384615384615385</v>
      </c>
      <c r="J23" s="9">
        <f t="shared" si="2"/>
        <v>85</v>
      </c>
      <c r="K23" s="111">
        <f t="shared" si="3"/>
        <v>0.81730769230769229</v>
      </c>
    </row>
    <row r="24" spans="2:11" ht="15.75" customHeight="1">
      <c r="B24" s="107">
        <v>19</v>
      </c>
      <c r="C24" s="108">
        <f t="shared" si="4"/>
        <v>14</v>
      </c>
      <c r="D24" s="34" t="s">
        <v>560</v>
      </c>
      <c r="E24" s="34" t="s">
        <v>539</v>
      </c>
      <c r="F24" s="14">
        <v>52</v>
      </c>
      <c r="H24" s="9">
        <f t="shared" si="0"/>
        <v>16</v>
      </c>
      <c r="I24" s="110">
        <f t="shared" si="1"/>
        <v>0.15384615384615385</v>
      </c>
      <c r="J24" s="9">
        <f t="shared" si="2"/>
        <v>85</v>
      </c>
      <c r="K24" s="111">
        <f t="shared" si="3"/>
        <v>0.81730769230769229</v>
      </c>
    </row>
    <row r="25" spans="2:11" ht="15.75" customHeight="1">
      <c r="B25" s="107">
        <v>20</v>
      </c>
      <c r="C25" s="108">
        <f t="shared" si="4"/>
        <v>15</v>
      </c>
      <c r="D25" s="34" t="s">
        <v>337</v>
      </c>
      <c r="E25" s="34" t="s">
        <v>84</v>
      </c>
      <c r="F25" s="14">
        <v>51</v>
      </c>
      <c r="H25" s="9">
        <f t="shared" si="0"/>
        <v>19</v>
      </c>
      <c r="I25" s="110">
        <f t="shared" si="1"/>
        <v>0.18269230769230768</v>
      </c>
      <c r="J25" s="9">
        <f t="shared" si="2"/>
        <v>84</v>
      </c>
      <c r="K25" s="111">
        <f t="shared" si="3"/>
        <v>0.80769230769230771</v>
      </c>
    </row>
    <row r="26" spans="2:11" ht="15.75" customHeight="1">
      <c r="B26" s="107">
        <v>21</v>
      </c>
      <c r="C26" s="108">
        <f t="shared" si="4"/>
        <v>16</v>
      </c>
      <c r="D26" s="34" t="s">
        <v>564</v>
      </c>
      <c r="E26" s="34" t="s">
        <v>93</v>
      </c>
      <c r="F26" s="14">
        <v>50</v>
      </c>
      <c r="H26" s="9">
        <f t="shared" si="0"/>
        <v>20</v>
      </c>
      <c r="I26" s="110">
        <f t="shared" si="1"/>
        <v>0.19230769230769232</v>
      </c>
      <c r="J26" s="9">
        <f t="shared" si="2"/>
        <v>83</v>
      </c>
      <c r="K26" s="111">
        <f t="shared" si="3"/>
        <v>0.79807692307692313</v>
      </c>
    </row>
    <row r="27" spans="2:11" ht="15.75" customHeight="1">
      <c r="B27" s="107">
        <v>22</v>
      </c>
      <c r="C27" s="108">
        <f t="shared" si="4"/>
        <v>17</v>
      </c>
      <c r="D27" s="32" t="s">
        <v>478</v>
      </c>
      <c r="E27" s="32" t="s">
        <v>383</v>
      </c>
      <c r="F27" s="9">
        <v>49</v>
      </c>
      <c r="H27" s="9">
        <f t="shared" si="0"/>
        <v>21</v>
      </c>
      <c r="I27" s="110">
        <f t="shared" si="1"/>
        <v>0.20192307692307693</v>
      </c>
      <c r="J27" s="9">
        <f t="shared" si="2"/>
        <v>80</v>
      </c>
      <c r="K27" s="111">
        <f t="shared" si="3"/>
        <v>0.76923076923076927</v>
      </c>
    </row>
    <row r="28" spans="2:11" ht="15.75" customHeight="1">
      <c r="B28" s="107">
        <v>23</v>
      </c>
      <c r="C28" s="108">
        <f t="shared" si="4"/>
        <v>17</v>
      </c>
      <c r="D28" s="32" t="s">
        <v>479</v>
      </c>
      <c r="E28" s="32" t="s">
        <v>383</v>
      </c>
      <c r="F28" s="9">
        <v>49</v>
      </c>
      <c r="H28" s="9">
        <f t="shared" si="0"/>
        <v>21</v>
      </c>
      <c r="I28" s="110">
        <f t="shared" si="1"/>
        <v>0.20192307692307693</v>
      </c>
      <c r="J28" s="9">
        <f t="shared" si="2"/>
        <v>80</v>
      </c>
      <c r="K28" s="111">
        <f t="shared" si="3"/>
        <v>0.76923076923076927</v>
      </c>
    </row>
    <row r="29" spans="2:11" ht="15.75" customHeight="1">
      <c r="B29" s="107">
        <v>24</v>
      </c>
      <c r="C29" s="108">
        <f t="shared" si="4"/>
        <v>17</v>
      </c>
      <c r="D29" s="34" t="s">
        <v>600</v>
      </c>
      <c r="E29" s="34" t="s">
        <v>589</v>
      </c>
      <c r="F29" s="14">
        <v>49</v>
      </c>
      <c r="H29" s="9">
        <f t="shared" si="0"/>
        <v>21</v>
      </c>
      <c r="I29" s="110">
        <f t="shared" si="1"/>
        <v>0.20192307692307693</v>
      </c>
      <c r="J29" s="9">
        <f t="shared" si="2"/>
        <v>80</v>
      </c>
      <c r="K29" s="111">
        <f t="shared" si="3"/>
        <v>0.76923076923076927</v>
      </c>
    </row>
    <row r="30" spans="2:11" ht="15.75" customHeight="1">
      <c r="B30" s="107">
        <v>25</v>
      </c>
      <c r="C30" s="108">
        <f t="shared" si="4"/>
        <v>18</v>
      </c>
      <c r="D30" s="34" t="s">
        <v>73</v>
      </c>
      <c r="E30" s="20" t="s">
        <v>53</v>
      </c>
      <c r="F30" s="14">
        <v>48</v>
      </c>
      <c r="H30" s="9">
        <f t="shared" si="0"/>
        <v>24</v>
      </c>
      <c r="I30" s="110">
        <f t="shared" si="1"/>
        <v>0.23076923076923078</v>
      </c>
      <c r="J30" s="9">
        <f t="shared" si="2"/>
        <v>72</v>
      </c>
      <c r="K30" s="111">
        <f t="shared" si="3"/>
        <v>0.69230769230769229</v>
      </c>
    </row>
    <row r="31" spans="2:11" ht="15.75" customHeight="1">
      <c r="B31" s="107">
        <v>26</v>
      </c>
      <c r="C31" s="108">
        <f t="shared" si="4"/>
        <v>18</v>
      </c>
      <c r="D31" s="34" t="s">
        <v>338</v>
      </c>
      <c r="E31" s="34" t="s">
        <v>84</v>
      </c>
      <c r="F31" s="14">
        <v>48</v>
      </c>
      <c r="H31" s="9">
        <f t="shared" si="0"/>
        <v>24</v>
      </c>
      <c r="I31" s="110">
        <f t="shared" si="1"/>
        <v>0.23076923076923078</v>
      </c>
      <c r="J31" s="9">
        <f t="shared" si="2"/>
        <v>72</v>
      </c>
      <c r="K31" s="111">
        <f t="shared" si="3"/>
        <v>0.69230769230769229</v>
      </c>
    </row>
    <row r="32" spans="2:11" ht="15.75" customHeight="1">
      <c r="B32" s="107">
        <v>27</v>
      </c>
      <c r="C32" s="108">
        <f t="shared" si="4"/>
        <v>18</v>
      </c>
      <c r="D32" s="45" t="s">
        <v>46</v>
      </c>
      <c r="E32" s="44" t="s">
        <v>41</v>
      </c>
      <c r="F32" s="12">
        <v>48</v>
      </c>
      <c r="H32" s="9">
        <f t="shared" si="0"/>
        <v>24</v>
      </c>
      <c r="I32" s="110">
        <f t="shared" si="1"/>
        <v>0.23076923076923078</v>
      </c>
      <c r="J32" s="9">
        <f t="shared" si="2"/>
        <v>72</v>
      </c>
      <c r="K32" s="111">
        <f t="shared" si="3"/>
        <v>0.69230769230769229</v>
      </c>
    </row>
    <row r="33" spans="2:11" ht="15.75" customHeight="1">
      <c r="B33" s="107">
        <v>28</v>
      </c>
      <c r="C33" s="108">
        <f t="shared" si="4"/>
        <v>18</v>
      </c>
      <c r="D33" s="32" t="s">
        <v>480</v>
      </c>
      <c r="E33" s="32" t="s">
        <v>383</v>
      </c>
      <c r="F33" s="9">
        <v>48</v>
      </c>
      <c r="H33" s="9">
        <f t="shared" si="0"/>
        <v>24</v>
      </c>
      <c r="I33" s="110">
        <f t="shared" si="1"/>
        <v>0.23076923076923078</v>
      </c>
      <c r="J33" s="9">
        <f t="shared" si="2"/>
        <v>72</v>
      </c>
      <c r="K33" s="111">
        <f t="shared" si="3"/>
        <v>0.69230769230769229</v>
      </c>
    </row>
    <row r="34" spans="2:11" ht="15.75" customHeight="1">
      <c r="B34" s="107">
        <v>29</v>
      </c>
      <c r="C34" s="108">
        <f t="shared" si="4"/>
        <v>18</v>
      </c>
      <c r="D34" s="32" t="s">
        <v>481</v>
      </c>
      <c r="E34" s="32" t="s">
        <v>383</v>
      </c>
      <c r="F34" s="9">
        <v>48</v>
      </c>
      <c r="H34" s="9">
        <f t="shared" si="0"/>
        <v>24</v>
      </c>
      <c r="I34" s="110">
        <f t="shared" si="1"/>
        <v>0.23076923076923078</v>
      </c>
      <c r="J34" s="9">
        <f t="shared" si="2"/>
        <v>72</v>
      </c>
      <c r="K34" s="111">
        <f t="shared" si="3"/>
        <v>0.69230769230769229</v>
      </c>
    </row>
    <row r="35" spans="2:11" ht="15.75" customHeight="1">
      <c r="B35" s="107">
        <v>30</v>
      </c>
      <c r="C35" s="108">
        <f t="shared" si="4"/>
        <v>18</v>
      </c>
      <c r="D35" s="34" t="s">
        <v>510</v>
      </c>
      <c r="E35" s="34" t="s">
        <v>509</v>
      </c>
      <c r="F35" s="14">
        <v>48</v>
      </c>
      <c r="H35" s="9">
        <f t="shared" si="0"/>
        <v>24</v>
      </c>
      <c r="I35" s="110">
        <f t="shared" si="1"/>
        <v>0.23076923076923078</v>
      </c>
      <c r="J35" s="9">
        <f t="shared" si="2"/>
        <v>72</v>
      </c>
      <c r="K35" s="111">
        <f t="shared" si="3"/>
        <v>0.69230769230769229</v>
      </c>
    </row>
    <row r="36" spans="2:11" ht="15.75" customHeight="1">
      <c r="B36" s="107">
        <v>31</v>
      </c>
      <c r="C36" s="108">
        <f t="shared" si="4"/>
        <v>18</v>
      </c>
      <c r="D36" s="34" t="s">
        <v>601</v>
      </c>
      <c r="E36" s="34" t="s">
        <v>589</v>
      </c>
      <c r="F36" s="14">
        <v>48</v>
      </c>
      <c r="H36" s="9">
        <f t="shared" si="0"/>
        <v>24</v>
      </c>
      <c r="I36" s="110">
        <f t="shared" si="1"/>
        <v>0.23076923076923078</v>
      </c>
      <c r="J36" s="9">
        <f t="shared" si="2"/>
        <v>72</v>
      </c>
      <c r="K36" s="111">
        <f t="shared" si="3"/>
        <v>0.69230769230769229</v>
      </c>
    </row>
    <row r="37" spans="2:11" ht="15.75" customHeight="1">
      <c r="B37" s="107">
        <v>32</v>
      </c>
      <c r="C37" s="108">
        <f t="shared" si="4"/>
        <v>18</v>
      </c>
      <c r="D37" s="34" t="s">
        <v>602</v>
      </c>
      <c r="E37" s="34" t="s">
        <v>589</v>
      </c>
      <c r="F37" s="14">
        <v>48</v>
      </c>
      <c r="H37" s="9">
        <f t="shared" si="0"/>
        <v>24</v>
      </c>
      <c r="I37" s="110">
        <f t="shared" si="1"/>
        <v>0.23076923076923078</v>
      </c>
      <c r="J37" s="9">
        <f t="shared" si="2"/>
        <v>72</v>
      </c>
      <c r="K37" s="111">
        <f t="shared" si="3"/>
        <v>0.69230769230769229</v>
      </c>
    </row>
    <row r="38" spans="2:11" ht="15.75" customHeight="1">
      <c r="B38" s="107">
        <v>33</v>
      </c>
      <c r="C38" s="108">
        <f t="shared" si="4"/>
        <v>19</v>
      </c>
      <c r="D38" s="45" t="s">
        <v>47</v>
      </c>
      <c r="E38" s="44" t="s">
        <v>41</v>
      </c>
      <c r="F38" s="12">
        <v>47</v>
      </c>
      <c r="H38" s="9">
        <f t="shared" si="0"/>
        <v>32</v>
      </c>
      <c r="I38" s="110">
        <f t="shared" si="1"/>
        <v>0.30769230769230771</v>
      </c>
      <c r="J38" s="9">
        <f t="shared" si="2"/>
        <v>70</v>
      </c>
      <c r="K38" s="111">
        <f t="shared" si="3"/>
        <v>0.67307692307692313</v>
      </c>
    </row>
    <row r="39" spans="2:11" ht="15.75" customHeight="1">
      <c r="B39" s="107">
        <v>34</v>
      </c>
      <c r="C39" s="108">
        <f t="shared" si="4"/>
        <v>19</v>
      </c>
      <c r="D39" s="32" t="s">
        <v>565</v>
      </c>
      <c r="E39" s="32" t="s">
        <v>93</v>
      </c>
      <c r="F39" s="9">
        <v>47</v>
      </c>
      <c r="H39" s="9">
        <f t="shared" si="0"/>
        <v>32</v>
      </c>
      <c r="I39" s="110">
        <f t="shared" si="1"/>
        <v>0.30769230769230771</v>
      </c>
      <c r="J39" s="9">
        <f t="shared" si="2"/>
        <v>70</v>
      </c>
      <c r="K39" s="111">
        <f t="shared" si="3"/>
        <v>0.67307692307692313</v>
      </c>
    </row>
    <row r="40" spans="2:11" ht="15.75" customHeight="1">
      <c r="B40" s="107">
        <v>35</v>
      </c>
      <c r="C40" s="108">
        <f t="shared" si="4"/>
        <v>20</v>
      </c>
      <c r="D40" s="34" t="s">
        <v>339</v>
      </c>
      <c r="E40" s="34" t="s">
        <v>84</v>
      </c>
      <c r="F40" s="14">
        <v>46</v>
      </c>
      <c r="H40" s="9">
        <f t="shared" si="0"/>
        <v>34</v>
      </c>
      <c r="I40" s="110">
        <f t="shared" si="1"/>
        <v>0.32692307692307693</v>
      </c>
      <c r="J40" s="9">
        <f t="shared" si="2"/>
        <v>67</v>
      </c>
      <c r="K40" s="111">
        <f t="shared" si="3"/>
        <v>0.64423076923076927</v>
      </c>
    </row>
    <row r="41" spans="2:11" ht="15.75" customHeight="1">
      <c r="B41" s="107">
        <v>36</v>
      </c>
      <c r="C41" s="108">
        <f t="shared" si="4"/>
        <v>20</v>
      </c>
      <c r="D41" s="34" t="s">
        <v>340</v>
      </c>
      <c r="E41" s="34" t="s">
        <v>84</v>
      </c>
      <c r="F41" s="14">
        <v>46</v>
      </c>
      <c r="H41" s="9">
        <f t="shared" si="0"/>
        <v>34</v>
      </c>
      <c r="I41" s="110">
        <f t="shared" si="1"/>
        <v>0.32692307692307693</v>
      </c>
      <c r="J41" s="9">
        <f t="shared" si="2"/>
        <v>67</v>
      </c>
      <c r="K41" s="111">
        <f t="shared" si="3"/>
        <v>0.64423076923076927</v>
      </c>
    </row>
    <row r="42" spans="2:11" ht="15.75" customHeight="1">
      <c r="B42" s="107">
        <v>37</v>
      </c>
      <c r="C42" s="108">
        <f t="shared" si="4"/>
        <v>20</v>
      </c>
      <c r="D42" s="34" t="s">
        <v>356</v>
      </c>
      <c r="E42" s="34" t="s">
        <v>94</v>
      </c>
      <c r="F42" s="14">
        <v>46</v>
      </c>
      <c r="H42" s="9">
        <f t="shared" si="0"/>
        <v>34</v>
      </c>
      <c r="I42" s="110">
        <f t="shared" si="1"/>
        <v>0.32692307692307693</v>
      </c>
      <c r="J42" s="9">
        <f t="shared" si="2"/>
        <v>67</v>
      </c>
      <c r="K42" s="111">
        <f t="shared" si="3"/>
        <v>0.64423076923076927</v>
      </c>
    </row>
    <row r="43" spans="2:11" ht="15.75" customHeight="1">
      <c r="B43" s="107">
        <v>38</v>
      </c>
      <c r="C43" s="108">
        <f t="shared" si="4"/>
        <v>21</v>
      </c>
      <c r="D43" s="34" t="s">
        <v>74</v>
      </c>
      <c r="E43" s="20" t="s">
        <v>53</v>
      </c>
      <c r="F43" s="14">
        <v>45</v>
      </c>
      <c r="H43" s="9">
        <f t="shared" si="0"/>
        <v>37</v>
      </c>
      <c r="I43" s="110">
        <f t="shared" si="1"/>
        <v>0.35576923076923078</v>
      </c>
      <c r="J43" s="9">
        <f t="shared" si="2"/>
        <v>63</v>
      </c>
      <c r="K43" s="111">
        <f t="shared" si="3"/>
        <v>0.60576923076923073</v>
      </c>
    </row>
    <row r="44" spans="2:11" ht="15.75" customHeight="1">
      <c r="B44" s="107">
        <v>39</v>
      </c>
      <c r="C44" s="108">
        <f t="shared" si="4"/>
        <v>21</v>
      </c>
      <c r="D44" s="32" t="s">
        <v>341</v>
      </c>
      <c r="E44" s="32" t="s">
        <v>84</v>
      </c>
      <c r="F44" s="9">
        <v>45</v>
      </c>
      <c r="H44" s="9">
        <f t="shared" si="0"/>
        <v>37</v>
      </c>
      <c r="I44" s="110">
        <f t="shared" si="1"/>
        <v>0.35576923076923078</v>
      </c>
      <c r="J44" s="9">
        <f t="shared" si="2"/>
        <v>63</v>
      </c>
      <c r="K44" s="111">
        <f t="shared" si="3"/>
        <v>0.60576923076923073</v>
      </c>
    </row>
    <row r="45" spans="2:11" ht="15.75" customHeight="1">
      <c r="B45" s="107">
        <v>40</v>
      </c>
      <c r="C45" s="108">
        <f t="shared" si="4"/>
        <v>21</v>
      </c>
      <c r="D45" s="32" t="s">
        <v>482</v>
      </c>
      <c r="E45" s="32" t="s">
        <v>383</v>
      </c>
      <c r="F45" s="9">
        <v>45</v>
      </c>
      <c r="H45" s="9">
        <f t="shared" si="0"/>
        <v>37</v>
      </c>
      <c r="I45" s="110">
        <f t="shared" si="1"/>
        <v>0.35576923076923078</v>
      </c>
      <c r="J45" s="9">
        <f t="shared" si="2"/>
        <v>63</v>
      </c>
      <c r="K45" s="111">
        <f t="shared" si="3"/>
        <v>0.60576923076923073</v>
      </c>
    </row>
    <row r="46" spans="2:11" ht="15.75" customHeight="1">
      <c r="B46" s="107">
        <v>41</v>
      </c>
      <c r="C46" s="108">
        <f t="shared" si="4"/>
        <v>21</v>
      </c>
      <c r="D46" s="34" t="s">
        <v>511</v>
      </c>
      <c r="E46" s="34" t="s">
        <v>509</v>
      </c>
      <c r="F46" s="14">
        <v>45</v>
      </c>
      <c r="H46" s="9">
        <f t="shared" si="0"/>
        <v>37</v>
      </c>
      <c r="I46" s="110">
        <f t="shared" si="1"/>
        <v>0.35576923076923078</v>
      </c>
      <c r="J46" s="9">
        <f t="shared" si="2"/>
        <v>63</v>
      </c>
      <c r="K46" s="111">
        <f t="shared" si="3"/>
        <v>0.60576923076923073</v>
      </c>
    </row>
    <row r="47" spans="2:11" ht="15.75" customHeight="1">
      <c r="B47" s="107">
        <v>42</v>
      </c>
      <c r="C47" s="108">
        <f t="shared" si="4"/>
        <v>22</v>
      </c>
      <c r="D47" s="34" t="s">
        <v>276</v>
      </c>
      <c r="E47" s="34" t="s">
        <v>82</v>
      </c>
      <c r="F47" s="14">
        <v>44</v>
      </c>
      <c r="H47" s="9">
        <f t="shared" si="0"/>
        <v>41</v>
      </c>
      <c r="I47" s="110">
        <f t="shared" si="1"/>
        <v>0.39423076923076922</v>
      </c>
      <c r="J47" s="9">
        <f t="shared" si="2"/>
        <v>58</v>
      </c>
      <c r="K47" s="111">
        <f t="shared" si="3"/>
        <v>0.55769230769230771</v>
      </c>
    </row>
    <row r="48" spans="2:11" ht="15.75" customHeight="1">
      <c r="B48" s="107">
        <v>43</v>
      </c>
      <c r="C48" s="108">
        <f t="shared" si="4"/>
        <v>22</v>
      </c>
      <c r="D48" s="34" t="s">
        <v>357</v>
      </c>
      <c r="E48" s="34" t="s">
        <v>94</v>
      </c>
      <c r="F48" s="14">
        <v>44</v>
      </c>
      <c r="H48" s="9">
        <f t="shared" si="0"/>
        <v>41</v>
      </c>
      <c r="I48" s="110">
        <f t="shared" si="1"/>
        <v>0.39423076923076922</v>
      </c>
      <c r="J48" s="9">
        <f t="shared" si="2"/>
        <v>58</v>
      </c>
      <c r="K48" s="111">
        <f t="shared" si="3"/>
        <v>0.55769230769230771</v>
      </c>
    </row>
    <row r="49" spans="2:11" ht="15.75" customHeight="1">
      <c r="B49" s="107">
        <v>44</v>
      </c>
      <c r="C49" s="108">
        <f t="shared" si="4"/>
        <v>22</v>
      </c>
      <c r="D49" s="43" t="s">
        <v>48</v>
      </c>
      <c r="E49" s="44" t="s">
        <v>41</v>
      </c>
      <c r="F49" s="12">
        <v>44</v>
      </c>
      <c r="H49" s="9">
        <f t="shared" si="0"/>
        <v>41</v>
      </c>
      <c r="I49" s="110">
        <f t="shared" si="1"/>
        <v>0.39423076923076922</v>
      </c>
      <c r="J49" s="9">
        <f t="shared" si="2"/>
        <v>58</v>
      </c>
      <c r="K49" s="111">
        <f t="shared" si="3"/>
        <v>0.55769230769230771</v>
      </c>
    </row>
    <row r="50" spans="2:11" ht="15.75" customHeight="1">
      <c r="B50" s="107">
        <v>45</v>
      </c>
      <c r="C50" s="108">
        <f t="shared" si="4"/>
        <v>22</v>
      </c>
      <c r="D50" s="32" t="s">
        <v>512</v>
      </c>
      <c r="E50" s="32" t="s">
        <v>509</v>
      </c>
      <c r="F50" s="9">
        <v>44</v>
      </c>
      <c r="H50" s="9">
        <f t="shared" si="0"/>
        <v>41</v>
      </c>
      <c r="I50" s="110">
        <f t="shared" si="1"/>
        <v>0.39423076923076922</v>
      </c>
      <c r="J50" s="9">
        <f t="shared" si="2"/>
        <v>58</v>
      </c>
      <c r="K50" s="111">
        <f t="shared" si="3"/>
        <v>0.55769230769230771</v>
      </c>
    </row>
    <row r="51" spans="2:11" ht="15.75" customHeight="1">
      <c r="B51" s="107">
        <v>46</v>
      </c>
      <c r="C51" s="108">
        <f t="shared" si="4"/>
        <v>22</v>
      </c>
      <c r="D51" s="32" t="s">
        <v>566</v>
      </c>
      <c r="E51" s="32" t="s">
        <v>93</v>
      </c>
      <c r="F51" s="9">
        <v>44</v>
      </c>
      <c r="H51" s="9">
        <f t="shared" si="0"/>
        <v>41</v>
      </c>
      <c r="I51" s="110">
        <f t="shared" si="1"/>
        <v>0.39423076923076922</v>
      </c>
      <c r="J51" s="9">
        <f t="shared" si="2"/>
        <v>58</v>
      </c>
      <c r="K51" s="111">
        <f t="shared" si="3"/>
        <v>0.55769230769230771</v>
      </c>
    </row>
    <row r="52" spans="2:11" ht="15.75" customHeight="1">
      <c r="B52" s="107">
        <v>47</v>
      </c>
      <c r="C52" s="108">
        <f t="shared" si="4"/>
        <v>23</v>
      </c>
      <c r="D52" s="32" t="s">
        <v>513</v>
      </c>
      <c r="E52" s="32" t="s">
        <v>509</v>
      </c>
      <c r="F52" s="9">
        <v>42</v>
      </c>
      <c r="H52" s="9">
        <f t="shared" si="0"/>
        <v>46</v>
      </c>
      <c r="I52" s="110">
        <f t="shared" si="1"/>
        <v>0.44230769230769229</v>
      </c>
      <c r="J52" s="9">
        <f t="shared" si="2"/>
        <v>56</v>
      </c>
      <c r="K52" s="111">
        <f t="shared" si="3"/>
        <v>0.53846153846153844</v>
      </c>
    </row>
    <row r="53" spans="2:11" ht="15.75" customHeight="1">
      <c r="B53" s="107">
        <v>48</v>
      </c>
      <c r="C53" s="108">
        <f t="shared" si="4"/>
        <v>23</v>
      </c>
      <c r="D53" s="32" t="s">
        <v>603</v>
      </c>
      <c r="E53" s="32" t="s">
        <v>589</v>
      </c>
      <c r="F53" s="9">
        <v>42</v>
      </c>
      <c r="H53" s="9">
        <f t="shared" si="0"/>
        <v>46</v>
      </c>
      <c r="I53" s="110">
        <f t="shared" si="1"/>
        <v>0.44230769230769229</v>
      </c>
      <c r="J53" s="9">
        <f t="shared" si="2"/>
        <v>56</v>
      </c>
      <c r="K53" s="111">
        <f t="shared" si="3"/>
        <v>0.53846153846153844</v>
      </c>
    </row>
    <row r="54" spans="2:11" ht="15.75" customHeight="1">
      <c r="B54" s="107">
        <v>49</v>
      </c>
      <c r="C54" s="108">
        <f t="shared" si="4"/>
        <v>24</v>
      </c>
      <c r="D54" s="34" t="s">
        <v>75</v>
      </c>
      <c r="E54" s="20" t="s">
        <v>53</v>
      </c>
      <c r="F54" s="14">
        <v>41</v>
      </c>
      <c r="H54" s="9">
        <f t="shared" si="0"/>
        <v>48</v>
      </c>
      <c r="I54" s="110">
        <f t="shared" si="1"/>
        <v>0.46153846153846156</v>
      </c>
      <c r="J54" s="9">
        <f t="shared" si="2"/>
        <v>52</v>
      </c>
      <c r="K54" s="111">
        <f t="shared" si="3"/>
        <v>0.5</v>
      </c>
    </row>
    <row r="55" spans="2:11" ht="15.75" customHeight="1">
      <c r="B55" s="107">
        <v>50</v>
      </c>
      <c r="C55" s="108">
        <f t="shared" si="4"/>
        <v>24</v>
      </c>
      <c r="D55" s="34" t="s">
        <v>140</v>
      </c>
      <c r="E55" s="34" t="s">
        <v>96</v>
      </c>
      <c r="F55" s="14">
        <v>41</v>
      </c>
      <c r="H55" s="9">
        <f t="shared" si="0"/>
        <v>48</v>
      </c>
      <c r="I55" s="110">
        <f t="shared" si="1"/>
        <v>0.46153846153846156</v>
      </c>
      <c r="J55" s="9">
        <f t="shared" si="2"/>
        <v>52</v>
      </c>
      <c r="K55" s="111">
        <f t="shared" si="3"/>
        <v>0.5</v>
      </c>
    </row>
    <row r="56" spans="2:11" ht="15.75" customHeight="1">
      <c r="B56" s="107">
        <v>51</v>
      </c>
      <c r="C56" s="108">
        <f t="shared" si="4"/>
        <v>24</v>
      </c>
      <c r="D56" s="32" t="s">
        <v>514</v>
      </c>
      <c r="E56" s="32" t="s">
        <v>509</v>
      </c>
      <c r="F56" s="9">
        <v>41</v>
      </c>
      <c r="H56" s="9">
        <f t="shared" si="0"/>
        <v>48</v>
      </c>
      <c r="I56" s="110">
        <f t="shared" si="1"/>
        <v>0.46153846153846156</v>
      </c>
      <c r="J56" s="9">
        <f t="shared" si="2"/>
        <v>52</v>
      </c>
      <c r="K56" s="111">
        <f t="shared" si="3"/>
        <v>0.5</v>
      </c>
    </row>
    <row r="57" spans="2:11" ht="15.75" customHeight="1">
      <c r="B57" s="107">
        <v>52</v>
      </c>
      <c r="C57" s="108">
        <f t="shared" si="4"/>
        <v>24</v>
      </c>
      <c r="D57" s="34" t="s">
        <v>610</v>
      </c>
      <c r="E57" s="34" t="s">
        <v>81</v>
      </c>
      <c r="F57" s="14">
        <v>41</v>
      </c>
      <c r="H57" s="9">
        <f t="shared" si="0"/>
        <v>48</v>
      </c>
      <c r="I57" s="110">
        <f t="shared" si="1"/>
        <v>0.46153846153846156</v>
      </c>
      <c r="J57" s="9">
        <f t="shared" si="2"/>
        <v>52</v>
      </c>
      <c r="K57" s="111">
        <f t="shared" si="3"/>
        <v>0.5</v>
      </c>
    </row>
    <row r="58" spans="2:11" ht="15.75" customHeight="1">
      <c r="B58" s="107">
        <v>53</v>
      </c>
      <c r="C58" s="108">
        <f t="shared" si="4"/>
        <v>25</v>
      </c>
      <c r="D58" s="32" t="s">
        <v>277</v>
      </c>
      <c r="E58" s="32" t="s">
        <v>82</v>
      </c>
      <c r="F58" s="9">
        <v>40</v>
      </c>
      <c r="H58" s="9">
        <f t="shared" si="0"/>
        <v>52</v>
      </c>
      <c r="I58" s="110">
        <f t="shared" si="1"/>
        <v>0.5</v>
      </c>
      <c r="J58" s="9">
        <f t="shared" si="2"/>
        <v>46</v>
      </c>
      <c r="K58" s="111">
        <f t="shared" si="3"/>
        <v>0.44230769230769229</v>
      </c>
    </row>
    <row r="59" spans="2:11" ht="15.75" customHeight="1">
      <c r="B59" s="107">
        <v>54</v>
      </c>
      <c r="C59" s="108">
        <f t="shared" si="4"/>
        <v>25</v>
      </c>
      <c r="D59" s="34" t="s">
        <v>358</v>
      </c>
      <c r="E59" s="34" t="s">
        <v>94</v>
      </c>
      <c r="F59" s="14">
        <v>40</v>
      </c>
      <c r="H59" s="9">
        <f t="shared" si="0"/>
        <v>52</v>
      </c>
      <c r="I59" s="110">
        <f t="shared" si="1"/>
        <v>0.5</v>
      </c>
      <c r="J59" s="9">
        <f t="shared" si="2"/>
        <v>46</v>
      </c>
      <c r="K59" s="111">
        <f t="shared" si="3"/>
        <v>0.44230769230769229</v>
      </c>
    </row>
    <row r="60" spans="2:11" ht="15.75" customHeight="1">
      <c r="B60" s="107">
        <v>55</v>
      </c>
      <c r="C60" s="108">
        <f t="shared" si="4"/>
        <v>25</v>
      </c>
      <c r="D60" s="45" t="s">
        <v>49</v>
      </c>
      <c r="E60" s="44" t="s">
        <v>41</v>
      </c>
      <c r="F60" s="12">
        <v>40</v>
      </c>
      <c r="H60" s="9">
        <f t="shared" si="0"/>
        <v>52</v>
      </c>
      <c r="I60" s="110">
        <f t="shared" si="1"/>
        <v>0.5</v>
      </c>
      <c r="J60" s="9">
        <f t="shared" si="2"/>
        <v>46</v>
      </c>
      <c r="K60" s="111">
        <f t="shared" si="3"/>
        <v>0.44230769230769229</v>
      </c>
    </row>
    <row r="61" spans="2:11" ht="15.75" customHeight="1">
      <c r="B61" s="107">
        <v>56</v>
      </c>
      <c r="C61" s="108">
        <f t="shared" si="4"/>
        <v>25</v>
      </c>
      <c r="D61" s="32" t="s">
        <v>483</v>
      </c>
      <c r="E61" s="32" t="s">
        <v>383</v>
      </c>
      <c r="F61" s="9">
        <v>40</v>
      </c>
      <c r="H61" s="9">
        <f t="shared" si="0"/>
        <v>52</v>
      </c>
      <c r="I61" s="110">
        <f t="shared" si="1"/>
        <v>0.5</v>
      </c>
      <c r="J61" s="9">
        <f t="shared" si="2"/>
        <v>46</v>
      </c>
      <c r="K61" s="111">
        <f t="shared" si="3"/>
        <v>0.44230769230769229</v>
      </c>
    </row>
    <row r="62" spans="2:11" ht="15.75" customHeight="1">
      <c r="B62" s="107">
        <v>57</v>
      </c>
      <c r="C62" s="108">
        <f t="shared" si="4"/>
        <v>25</v>
      </c>
      <c r="D62" s="32" t="s">
        <v>604</v>
      </c>
      <c r="E62" s="32" t="s">
        <v>589</v>
      </c>
      <c r="F62" s="9">
        <v>40</v>
      </c>
      <c r="H62" s="9">
        <f t="shared" si="0"/>
        <v>52</v>
      </c>
      <c r="I62" s="110">
        <f t="shared" si="1"/>
        <v>0.5</v>
      </c>
      <c r="J62" s="9">
        <f t="shared" si="2"/>
        <v>46</v>
      </c>
      <c r="K62" s="111">
        <f t="shared" si="3"/>
        <v>0.44230769230769229</v>
      </c>
    </row>
    <row r="63" spans="2:11" ht="15.75" customHeight="1">
      <c r="B63" s="107">
        <v>58</v>
      </c>
      <c r="C63" s="108">
        <f t="shared" si="4"/>
        <v>25</v>
      </c>
      <c r="D63" s="32" t="s">
        <v>605</v>
      </c>
      <c r="E63" s="32" t="s">
        <v>589</v>
      </c>
      <c r="F63" s="9">
        <v>40</v>
      </c>
      <c r="H63" s="9">
        <f t="shared" si="0"/>
        <v>52</v>
      </c>
      <c r="I63" s="110">
        <f t="shared" si="1"/>
        <v>0.5</v>
      </c>
      <c r="J63" s="9">
        <f t="shared" si="2"/>
        <v>46</v>
      </c>
      <c r="K63" s="111">
        <f t="shared" si="3"/>
        <v>0.44230769230769229</v>
      </c>
    </row>
    <row r="64" spans="2:11" ht="15.75" customHeight="1">
      <c r="B64" s="107">
        <v>59</v>
      </c>
      <c r="C64" s="108">
        <f t="shared" si="4"/>
        <v>26</v>
      </c>
      <c r="D64" s="32" t="s">
        <v>76</v>
      </c>
      <c r="E64" s="36" t="s">
        <v>53</v>
      </c>
      <c r="F64" s="9">
        <v>39</v>
      </c>
      <c r="H64" s="9">
        <f t="shared" si="0"/>
        <v>58</v>
      </c>
      <c r="I64" s="110">
        <f t="shared" si="1"/>
        <v>0.55769230769230771</v>
      </c>
      <c r="J64" s="9">
        <f t="shared" si="2"/>
        <v>40</v>
      </c>
      <c r="K64" s="111">
        <f t="shared" si="3"/>
        <v>0.38461538461538464</v>
      </c>
    </row>
    <row r="65" spans="2:11" ht="15.75" customHeight="1">
      <c r="B65" s="107">
        <v>60</v>
      </c>
      <c r="C65" s="108">
        <f t="shared" si="4"/>
        <v>26</v>
      </c>
      <c r="D65" s="32" t="s">
        <v>342</v>
      </c>
      <c r="E65" s="32" t="s">
        <v>84</v>
      </c>
      <c r="F65" s="9">
        <v>39</v>
      </c>
      <c r="H65" s="9">
        <f t="shared" si="0"/>
        <v>58</v>
      </c>
      <c r="I65" s="110">
        <f t="shared" si="1"/>
        <v>0.55769230769230771</v>
      </c>
      <c r="J65" s="9">
        <f t="shared" si="2"/>
        <v>40</v>
      </c>
      <c r="K65" s="111">
        <f t="shared" si="3"/>
        <v>0.38461538461538464</v>
      </c>
    </row>
    <row r="66" spans="2:11" ht="15.75" customHeight="1">
      <c r="B66" s="107">
        <v>61</v>
      </c>
      <c r="C66" s="108">
        <f t="shared" si="4"/>
        <v>26</v>
      </c>
      <c r="D66" s="32" t="s">
        <v>484</v>
      </c>
      <c r="E66" s="32" t="s">
        <v>383</v>
      </c>
      <c r="F66" s="9">
        <v>39</v>
      </c>
      <c r="H66" s="9">
        <f t="shared" si="0"/>
        <v>58</v>
      </c>
      <c r="I66" s="110">
        <f t="shared" si="1"/>
        <v>0.55769230769230771</v>
      </c>
      <c r="J66" s="9">
        <f t="shared" si="2"/>
        <v>40</v>
      </c>
      <c r="K66" s="111">
        <f t="shared" si="3"/>
        <v>0.38461538461538464</v>
      </c>
    </row>
    <row r="67" spans="2:11" ht="15.75" customHeight="1">
      <c r="B67" s="107">
        <v>62</v>
      </c>
      <c r="C67" s="108">
        <f t="shared" si="4"/>
        <v>26</v>
      </c>
      <c r="D67" s="32" t="s">
        <v>515</v>
      </c>
      <c r="E67" s="32" t="s">
        <v>509</v>
      </c>
      <c r="F67" s="9">
        <v>39</v>
      </c>
      <c r="H67" s="9">
        <f t="shared" si="0"/>
        <v>58</v>
      </c>
      <c r="I67" s="110">
        <f t="shared" si="1"/>
        <v>0.55769230769230771</v>
      </c>
      <c r="J67" s="9">
        <f t="shared" si="2"/>
        <v>40</v>
      </c>
      <c r="K67" s="111">
        <f t="shared" si="3"/>
        <v>0.38461538461538464</v>
      </c>
    </row>
    <row r="68" spans="2:11" ht="15.75" customHeight="1">
      <c r="B68" s="107">
        <v>63</v>
      </c>
      <c r="C68" s="108">
        <f t="shared" si="4"/>
        <v>26</v>
      </c>
      <c r="D68" s="32" t="s">
        <v>606</v>
      </c>
      <c r="E68" s="32" t="s">
        <v>589</v>
      </c>
      <c r="F68" s="9">
        <v>39</v>
      </c>
      <c r="H68" s="9">
        <f t="shared" si="0"/>
        <v>58</v>
      </c>
      <c r="I68" s="110">
        <f t="shared" si="1"/>
        <v>0.55769230769230771</v>
      </c>
      <c r="J68" s="9">
        <f t="shared" si="2"/>
        <v>40</v>
      </c>
      <c r="K68" s="111">
        <f t="shared" si="3"/>
        <v>0.38461538461538464</v>
      </c>
    </row>
    <row r="69" spans="2:11" ht="15.75" customHeight="1">
      <c r="B69" s="107">
        <v>64</v>
      </c>
      <c r="C69" s="108">
        <f t="shared" si="4"/>
        <v>26</v>
      </c>
      <c r="D69" s="34" t="s">
        <v>611</v>
      </c>
      <c r="E69" s="34" t="s">
        <v>81</v>
      </c>
      <c r="F69" s="14">
        <v>39</v>
      </c>
      <c r="H69" s="9">
        <f t="shared" si="0"/>
        <v>58</v>
      </c>
      <c r="I69" s="110">
        <f t="shared" si="1"/>
        <v>0.55769230769230771</v>
      </c>
      <c r="J69" s="9">
        <f t="shared" si="2"/>
        <v>40</v>
      </c>
      <c r="K69" s="111">
        <f t="shared" si="3"/>
        <v>0.38461538461538464</v>
      </c>
    </row>
    <row r="70" spans="2:11" ht="15.75" customHeight="1">
      <c r="B70" s="107">
        <v>65</v>
      </c>
      <c r="C70" s="108">
        <f t="shared" si="4"/>
        <v>27</v>
      </c>
      <c r="D70" s="32" t="s">
        <v>141</v>
      </c>
      <c r="E70" s="32" t="s">
        <v>96</v>
      </c>
      <c r="F70" s="9">
        <v>37</v>
      </c>
      <c r="H70" s="9">
        <f t="shared" si="0"/>
        <v>64</v>
      </c>
      <c r="I70" s="110">
        <f t="shared" si="1"/>
        <v>0.61538461538461542</v>
      </c>
      <c r="J70" s="9">
        <f t="shared" si="2"/>
        <v>36</v>
      </c>
      <c r="K70" s="111">
        <f t="shared" si="3"/>
        <v>0.34615384615384615</v>
      </c>
    </row>
    <row r="71" spans="2:11" ht="15.75" customHeight="1">
      <c r="B71" s="107">
        <v>66</v>
      </c>
      <c r="C71" s="108">
        <f t="shared" si="4"/>
        <v>27</v>
      </c>
      <c r="D71" s="32" t="s">
        <v>485</v>
      </c>
      <c r="E71" s="32" t="s">
        <v>383</v>
      </c>
      <c r="F71" s="9">
        <v>37</v>
      </c>
      <c r="H71" s="9">
        <f t="shared" ref="H71:H109" si="5">MATCH(C71-1,C$6:C$109,1)</f>
        <v>64</v>
      </c>
      <c r="I71" s="110">
        <f t="shared" ref="I71:I109" si="6">H71/104</f>
        <v>0.61538461538461542</v>
      </c>
      <c r="J71" s="9">
        <f t="shared" ref="J71:J108" si="7">105-MATCH(C71+1,C$6:C$109,0)</f>
        <v>36</v>
      </c>
      <c r="K71" s="111">
        <f t="shared" ref="K71:K109" si="8">J71/104</f>
        <v>0.34615384615384615</v>
      </c>
    </row>
    <row r="72" spans="2:11" ht="15.75" customHeight="1">
      <c r="B72" s="107">
        <v>67</v>
      </c>
      <c r="C72" s="108">
        <f t="shared" ref="C72:C109" si="9">IF(F72=F71,C71,C71+1)</f>
        <v>27</v>
      </c>
      <c r="D72" s="32" t="s">
        <v>486</v>
      </c>
      <c r="E72" s="32" t="s">
        <v>383</v>
      </c>
      <c r="F72" s="9">
        <v>37</v>
      </c>
      <c r="H72" s="9">
        <f t="shared" si="5"/>
        <v>64</v>
      </c>
      <c r="I72" s="110">
        <f t="shared" si="6"/>
        <v>0.61538461538461542</v>
      </c>
      <c r="J72" s="9">
        <f t="shared" si="7"/>
        <v>36</v>
      </c>
      <c r="K72" s="111">
        <f t="shared" si="8"/>
        <v>0.34615384615384615</v>
      </c>
    </row>
    <row r="73" spans="2:11" ht="15.75" customHeight="1">
      <c r="B73" s="107">
        <v>68</v>
      </c>
      <c r="C73" s="108">
        <f t="shared" si="9"/>
        <v>27</v>
      </c>
      <c r="D73" s="32" t="s">
        <v>516</v>
      </c>
      <c r="E73" s="32" t="s">
        <v>509</v>
      </c>
      <c r="F73" s="9">
        <v>37</v>
      </c>
      <c r="H73" s="9">
        <f t="shared" si="5"/>
        <v>64</v>
      </c>
      <c r="I73" s="110">
        <f t="shared" si="6"/>
        <v>0.61538461538461542</v>
      </c>
      <c r="J73" s="9">
        <f t="shared" si="7"/>
        <v>36</v>
      </c>
      <c r="K73" s="111">
        <f t="shared" si="8"/>
        <v>0.34615384615384615</v>
      </c>
    </row>
    <row r="74" spans="2:11" ht="15.75" customHeight="1">
      <c r="B74" s="107">
        <v>69</v>
      </c>
      <c r="C74" s="108">
        <f t="shared" si="9"/>
        <v>28</v>
      </c>
      <c r="D74" s="32" t="s">
        <v>487</v>
      </c>
      <c r="E74" s="32" t="s">
        <v>383</v>
      </c>
      <c r="F74" s="9">
        <v>35</v>
      </c>
      <c r="H74" s="9">
        <f t="shared" si="5"/>
        <v>68</v>
      </c>
      <c r="I74" s="110">
        <f t="shared" si="6"/>
        <v>0.65384615384615385</v>
      </c>
      <c r="J74" s="9">
        <f t="shared" si="7"/>
        <v>33</v>
      </c>
      <c r="K74" s="111">
        <f t="shared" si="8"/>
        <v>0.31730769230769229</v>
      </c>
    </row>
    <row r="75" spans="2:11" ht="15.75" customHeight="1">
      <c r="B75" s="107">
        <v>70</v>
      </c>
      <c r="C75" s="108">
        <f t="shared" si="9"/>
        <v>28</v>
      </c>
      <c r="D75" s="32" t="s">
        <v>517</v>
      </c>
      <c r="E75" s="32" t="s">
        <v>509</v>
      </c>
      <c r="F75" s="9">
        <v>35</v>
      </c>
      <c r="H75" s="9">
        <f t="shared" si="5"/>
        <v>68</v>
      </c>
      <c r="I75" s="110">
        <f t="shared" si="6"/>
        <v>0.65384615384615385</v>
      </c>
      <c r="J75" s="9">
        <f t="shared" si="7"/>
        <v>33</v>
      </c>
      <c r="K75" s="111">
        <f t="shared" si="8"/>
        <v>0.31730769230769229</v>
      </c>
    </row>
    <row r="76" spans="2:11" ht="15.75" customHeight="1">
      <c r="B76" s="107">
        <v>71</v>
      </c>
      <c r="C76" s="108">
        <f t="shared" si="9"/>
        <v>28</v>
      </c>
      <c r="D76" s="34" t="s">
        <v>612</v>
      </c>
      <c r="E76" s="34" t="s">
        <v>81</v>
      </c>
      <c r="F76" s="14">
        <v>35</v>
      </c>
      <c r="H76" s="9">
        <f t="shared" si="5"/>
        <v>68</v>
      </c>
      <c r="I76" s="110">
        <f t="shared" si="6"/>
        <v>0.65384615384615385</v>
      </c>
      <c r="J76" s="9">
        <f t="shared" si="7"/>
        <v>33</v>
      </c>
      <c r="K76" s="111">
        <f t="shared" si="8"/>
        <v>0.31730769230769229</v>
      </c>
    </row>
    <row r="77" spans="2:11" ht="15.75" customHeight="1">
      <c r="B77" s="107">
        <v>72</v>
      </c>
      <c r="C77" s="108">
        <f t="shared" si="9"/>
        <v>29</v>
      </c>
      <c r="D77" s="32" t="s">
        <v>343</v>
      </c>
      <c r="E77" s="32" t="s">
        <v>84</v>
      </c>
      <c r="F77" s="9">
        <v>34</v>
      </c>
      <c r="H77" s="9">
        <f t="shared" si="5"/>
        <v>71</v>
      </c>
      <c r="I77" s="110">
        <f t="shared" si="6"/>
        <v>0.68269230769230771</v>
      </c>
      <c r="J77" s="9">
        <f t="shared" si="7"/>
        <v>32</v>
      </c>
      <c r="K77" s="111">
        <f t="shared" si="8"/>
        <v>0.30769230769230771</v>
      </c>
    </row>
    <row r="78" spans="2:11" ht="15.75" customHeight="1">
      <c r="B78" s="107">
        <v>73</v>
      </c>
      <c r="C78" s="108">
        <f t="shared" si="9"/>
        <v>30</v>
      </c>
      <c r="D78" s="32" t="s">
        <v>344</v>
      </c>
      <c r="E78" s="32" t="s">
        <v>84</v>
      </c>
      <c r="F78" s="9">
        <v>33</v>
      </c>
      <c r="H78" s="9">
        <f t="shared" si="5"/>
        <v>72</v>
      </c>
      <c r="I78" s="110">
        <f t="shared" si="6"/>
        <v>0.69230769230769229</v>
      </c>
      <c r="J78" s="9">
        <f t="shared" si="7"/>
        <v>29</v>
      </c>
      <c r="K78" s="111">
        <f t="shared" si="8"/>
        <v>0.27884615384615385</v>
      </c>
    </row>
    <row r="79" spans="2:11" ht="15.75" customHeight="1">
      <c r="B79" s="107">
        <v>74</v>
      </c>
      <c r="C79" s="108">
        <f t="shared" si="9"/>
        <v>30</v>
      </c>
      <c r="D79" s="45" t="s">
        <v>50</v>
      </c>
      <c r="E79" s="44" t="s">
        <v>41</v>
      </c>
      <c r="F79" s="12">
        <v>33</v>
      </c>
      <c r="H79" s="9">
        <f t="shared" si="5"/>
        <v>72</v>
      </c>
      <c r="I79" s="110">
        <f t="shared" si="6"/>
        <v>0.69230769230769229</v>
      </c>
      <c r="J79" s="9">
        <f t="shared" si="7"/>
        <v>29</v>
      </c>
      <c r="K79" s="111">
        <f t="shared" si="8"/>
        <v>0.27884615384615385</v>
      </c>
    </row>
    <row r="80" spans="2:11" ht="15.75" customHeight="1">
      <c r="B80" s="107">
        <v>75</v>
      </c>
      <c r="C80" s="108">
        <f t="shared" si="9"/>
        <v>30</v>
      </c>
      <c r="D80" s="32" t="s">
        <v>518</v>
      </c>
      <c r="E80" s="32" t="s">
        <v>509</v>
      </c>
      <c r="F80" s="9">
        <v>33</v>
      </c>
      <c r="H80" s="9">
        <f t="shared" si="5"/>
        <v>72</v>
      </c>
      <c r="I80" s="110">
        <f t="shared" si="6"/>
        <v>0.69230769230769229</v>
      </c>
      <c r="J80" s="9">
        <f t="shared" si="7"/>
        <v>29</v>
      </c>
      <c r="K80" s="111">
        <f t="shared" si="8"/>
        <v>0.27884615384615385</v>
      </c>
    </row>
    <row r="81" spans="2:11" ht="15.75" customHeight="1">
      <c r="B81" s="107">
        <v>76</v>
      </c>
      <c r="C81" s="108">
        <f t="shared" si="9"/>
        <v>31</v>
      </c>
      <c r="D81" s="32" t="s">
        <v>77</v>
      </c>
      <c r="E81" s="36" t="s">
        <v>53</v>
      </c>
      <c r="F81" s="9">
        <v>32</v>
      </c>
      <c r="H81" s="9">
        <f t="shared" si="5"/>
        <v>75</v>
      </c>
      <c r="I81" s="110">
        <f t="shared" si="6"/>
        <v>0.72115384615384615</v>
      </c>
      <c r="J81" s="9">
        <f t="shared" si="7"/>
        <v>21</v>
      </c>
      <c r="K81" s="111">
        <f t="shared" si="8"/>
        <v>0.20192307692307693</v>
      </c>
    </row>
    <row r="82" spans="2:11" ht="15.75" customHeight="1">
      <c r="B82" s="107">
        <v>77</v>
      </c>
      <c r="C82" s="108">
        <f t="shared" si="9"/>
        <v>31</v>
      </c>
      <c r="D82" s="32" t="s">
        <v>142</v>
      </c>
      <c r="E82" s="32" t="s">
        <v>96</v>
      </c>
      <c r="F82" s="9">
        <v>32</v>
      </c>
      <c r="H82" s="9">
        <f t="shared" si="5"/>
        <v>75</v>
      </c>
      <c r="I82" s="110">
        <f t="shared" si="6"/>
        <v>0.72115384615384615</v>
      </c>
      <c r="J82" s="9">
        <f t="shared" si="7"/>
        <v>21</v>
      </c>
      <c r="K82" s="111">
        <f t="shared" si="8"/>
        <v>0.20192307692307693</v>
      </c>
    </row>
    <row r="83" spans="2:11" ht="15.75" customHeight="1">
      <c r="B83" s="107">
        <v>78</v>
      </c>
      <c r="C83" s="108">
        <f t="shared" si="9"/>
        <v>31</v>
      </c>
      <c r="D83" s="32" t="s">
        <v>278</v>
      </c>
      <c r="E83" s="32" t="s">
        <v>82</v>
      </c>
      <c r="F83" s="9">
        <v>32</v>
      </c>
      <c r="H83" s="9">
        <f t="shared" si="5"/>
        <v>75</v>
      </c>
      <c r="I83" s="110">
        <f t="shared" si="6"/>
        <v>0.72115384615384615</v>
      </c>
      <c r="J83" s="9">
        <f t="shared" si="7"/>
        <v>21</v>
      </c>
      <c r="K83" s="111">
        <f t="shared" si="8"/>
        <v>0.20192307692307693</v>
      </c>
    </row>
    <row r="84" spans="2:11" ht="15.75" customHeight="1">
      <c r="B84" s="107">
        <v>79</v>
      </c>
      <c r="C84" s="108">
        <f t="shared" si="9"/>
        <v>31</v>
      </c>
      <c r="D84" s="32" t="s">
        <v>110</v>
      </c>
      <c r="E84" s="32" t="s">
        <v>94</v>
      </c>
      <c r="F84" s="9">
        <v>32</v>
      </c>
      <c r="H84" s="9">
        <f t="shared" si="5"/>
        <v>75</v>
      </c>
      <c r="I84" s="110">
        <f t="shared" si="6"/>
        <v>0.72115384615384615</v>
      </c>
      <c r="J84" s="9">
        <f t="shared" si="7"/>
        <v>21</v>
      </c>
      <c r="K84" s="111">
        <f t="shared" si="8"/>
        <v>0.20192307692307693</v>
      </c>
    </row>
    <row r="85" spans="2:11" ht="15.75" customHeight="1">
      <c r="B85" s="107">
        <v>80</v>
      </c>
      <c r="C85" s="108">
        <f t="shared" si="9"/>
        <v>31</v>
      </c>
      <c r="D85" s="45" t="s">
        <v>51</v>
      </c>
      <c r="E85" s="44" t="s">
        <v>41</v>
      </c>
      <c r="F85" s="12">
        <v>32</v>
      </c>
      <c r="H85" s="9">
        <f t="shared" si="5"/>
        <v>75</v>
      </c>
      <c r="I85" s="110">
        <f t="shared" si="6"/>
        <v>0.72115384615384615</v>
      </c>
      <c r="J85" s="9">
        <f t="shared" si="7"/>
        <v>21</v>
      </c>
      <c r="K85" s="111">
        <f t="shared" si="8"/>
        <v>0.20192307692307693</v>
      </c>
    </row>
    <row r="86" spans="2:11" ht="15.75" customHeight="1">
      <c r="B86" s="107">
        <v>81</v>
      </c>
      <c r="C86" s="108">
        <f t="shared" si="9"/>
        <v>31</v>
      </c>
      <c r="D86" s="32" t="s">
        <v>488</v>
      </c>
      <c r="E86" s="32" t="s">
        <v>383</v>
      </c>
      <c r="F86" s="9">
        <v>32</v>
      </c>
      <c r="H86" s="9">
        <f t="shared" si="5"/>
        <v>75</v>
      </c>
      <c r="I86" s="110">
        <f t="shared" si="6"/>
        <v>0.72115384615384615</v>
      </c>
      <c r="J86" s="9">
        <f t="shared" si="7"/>
        <v>21</v>
      </c>
      <c r="K86" s="111">
        <f t="shared" si="8"/>
        <v>0.20192307692307693</v>
      </c>
    </row>
    <row r="87" spans="2:11" ht="15.75" customHeight="1">
      <c r="B87" s="107">
        <v>82</v>
      </c>
      <c r="C87" s="108">
        <f t="shared" si="9"/>
        <v>31</v>
      </c>
      <c r="D87" s="32" t="s">
        <v>489</v>
      </c>
      <c r="E87" s="32" t="s">
        <v>383</v>
      </c>
      <c r="F87" s="9">
        <v>32</v>
      </c>
      <c r="H87" s="9">
        <f t="shared" si="5"/>
        <v>75</v>
      </c>
      <c r="I87" s="110">
        <f t="shared" si="6"/>
        <v>0.72115384615384615</v>
      </c>
      <c r="J87" s="9">
        <f t="shared" si="7"/>
        <v>21</v>
      </c>
      <c r="K87" s="111">
        <f t="shared" si="8"/>
        <v>0.20192307692307693</v>
      </c>
    </row>
    <row r="88" spans="2:11" ht="15.75" customHeight="1">
      <c r="B88" s="107">
        <v>83</v>
      </c>
      <c r="C88" s="108">
        <f t="shared" si="9"/>
        <v>31</v>
      </c>
      <c r="D88" s="32" t="s">
        <v>607</v>
      </c>
      <c r="E88" s="32" t="s">
        <v>589</v>
      </c>
      <c r="F88" s="9">
        <v>32</v>
      </c>
      <c r="H88" s="9">
        <f t="shared" si="5"/>
        <v>75</v>
      </c>
      <c r="I88" s="110">
        <f t="shared" si="6"/>
        <v>0.72115384615384615</v>
      </c>
      <c r="J88" s="9">
        <f t="shared" si="7"/>
        <v>21</v>
      </c>
      <c r="K88" s="111">
        <f t="shared" si="8"/>
        <v>0.20192307692307693</v>
      </c>
    </row>
    <row r="89" spans="2:11" ht="15.75" customHeight="1">
      <c r="B89" s="107">
        <v>84</v>
      </c>
      <c r="C89" s="108">
        <f t="shared" si="9"/>
        <v>32</v>
      </c>
      <c r="D89" s="32" t="s">
        <v>143</v>
      </c>
      <c r="E89" s="32" t="s">
        <v>96</v>
      </c>
      <c r="F89" s="9">
        <v>31</v>
      </c>
      <c r="H89" s="9">
        <f t="shared" si="5"/>
        <v>83</v>
      </c>
      <c r="I89" s="110">
        <f t="shared" si="6"/>
        <v>0.79807692307692313</v>
      </c>
      <c r="J89" s="9">
        <f t="shared" si="7"/>
        <v>18</v>
      </c>
      <c r="K89" s="111">
        <f t="shared" si="8"/>
        <v>0.17307692307692307</v>
      </c>
    </row>
    <row r="90" spans="2:11" ht="15.75" customHeight="1">
      <c r="B90" s="107">
        <v>85</v>
      </c>
      <c r="C90" s="108">
        <f t="shared" si="9"/>
        <v>32</v>
      </c>
      <c r="D90" s="32" t="s">
        <v>490</v>
      </c>
      <c r="E90" s="32" t="s">
        <v>383</v>
      </c>
      <c r="F90" s="9">
        <v>31</v>
      </c>
      <c r="H90" s="9">
        <f t="shared" si="5"/>
        <v>83</v>
      </c>
      <c r="I90" s="110">
        <f t="shared" si="6"/>
        <v>0.79807692307692313</v>
      </c>
      <c r="J90" s="9">
        <f t="shared" si="7"/>
        <v>18</v>
      </c>
      <c r="K90" s="111">
        <f t="shared" si="8"/>
        <v>0.17307692307692307</v>
      </c>
    </row>
    <row r="91" spans="2:11" ht="15.75" customHeight="1">
      <c r="B91" s="107">
        <v>86</v>
      </c>
      <c r="C91" s="108">
        <f t="shared" si="9"/>
        <v>32</v>
      </c>
      <c r="D91" s="32" t="s">
        <v>613</v>
      </c>
      <c r="E91" s="32" t="s">
        <v>81</v>
      </c>
      <c r="F91" s="9">
        <v>31</v>
      </c>
      <c r="H91" s="9">
        <f t="shared" si="5"/>
        <v>83</v>
      </c>
      <c r="I91" s="110">
        <f t="shared" si="6"/>
        <v>0.79807692307692313</v>
      </c>
      <c r="J91" s="9">
        <f t="shared" si="7"/>
        <v>18</v>
      </c>
      <c r="K91" s="111">
        <f t="shared" si="8"/>
        <v>0.17307692307692307</v>
      </c>
    </row>
    <row r="92" spans="2:11" ht="15.75" customHeight="1">
      <c r="B92" s="107">
        <v>87</v>
      </c>
      <c r="C92" s="108">
        <f t="shared" si="9"/>
        <v>33</v>
      </c>
      <c r="D92" s="32" t="s">
        <v>144</v>
      </c>
      <c r="E92" s="32" t="s">
        <v>96</v>
      </c>
      <c r="F92" s="9">
        <v>30</v>
      </c>
      <c r="H92" s="9">
        <f t="shared" si="5"/>
        <v>86</v>
      </c>
      <c r="I92" s="110">
        <f t="shared" si="6"/>
        <v>0.82692307692307687</v>
      </c>
      <c r="J92" s="9">
        <f t="shared" si="7"/>
        <v>15</v>
      </c>
      <c r="K92" s="111">
        <f t="shared" si="8"/>
        <v>0.14423076923076922</v>
      </c>
    </row>
    <row r="93" spans="2:11" ht="15.75" customHeight="1">
      <c r="B93" s="107">
        <v>88</v>
      </c>
      <c r="C93" s="108">
        <f t="shared" si="9"/>
        <v>33</v>
      </c>
      <c r="D93" s="32" t="s">
        <v>491</v>
      </c>
      <c r="E93" s="32" t="s">
        <v>383</v>
      </c>
      <c r="F93" s="9">
        <v>30</v>
      </c>
      <c r="H93" s="9">
        <f t="shared" si="5"/>
        <v>86</v>
      </c>
      <c r="I93" s="110">
        <f t="shared" si="6"/>
        <v>0.82692307692307687</v>
      </c>
      <c r="J93" s="9">
        <f t="shared" si="7"/>
        <v>15</v>
      </c>
      <c r="K93" s="111">
        <f t="shared" si="8"/>
        <v>0.14423076923076922</v>
      </c>
    </row>
    <row r="94" spans="2:11" ht="15.75" customHeight="1">
      <c r="B94" s="107">
        <v>89</v>
      </c>
      <c r="C94" s="108">
        <f t="shared" si="9"/>
        <v>33</v>
      </c>
      <c r="D94" s="32" t="s">
        <v>492</v>
      </c>
      <c r="E94" s="32" t="s">
        <v>383</v>
      </c>
      <c r="F94" s="9">
        <v>30</v>
      </c>
      <c r="H94" s="9">
        <f t="shared" si="5"/>
        <v>86</v>
      </c>
      <c r="I94" s="110">
        <f t="shared" si="6"/>
        <v>0.82692307692307687</v>
      </c>
      <c r="J94" s="9">
        <f t="shared" si="7"/>
        <v>15</v>
      </c>
      <c r="K94" s="111">
        <f t="shared" si="8"/>
        <v>0.14423076923076922</v>
      </c>
    </row>
    <row r="95" spans="2:11" ht="15.75" customHeight="1">
      <c r="B95" s="107">
        <v>90</v>
      </c>
      <c r="C95" s="108">
        <f t="shared" si="9"/>
        <v>34</v>
      </c>
      <c r="D95" s="32" t="s">
        <v>608</v>
      </c>
      <c r="E95" s="32" t="s">
        <v>589</v>
      </c>
      <c r="F95" s="9">
        <v>29</v>
      </c>
      <c r="H95" s="9">
        <f t="shared" si="5"/>
        <v>89</v>
      </c>
      <c r="I95" s="110">
        <f t="shared" si="6"/>
        <v>0.85576923076923073</v>
      </c>
      <c r="J95" s="9">
        <f t="shared" si="7"/>
        <v>13</v>
      </c>
      <c r="K95" s="111">
        <f t="shared" si="8"/>
        <v>0.125</v>
      </c>
    </row>
    <row r="96" spans="2:11" ht="15.75" customHeight="1">
      <c r="B96" s="107">
        <v>91</v>
      </c>
      <c r="C96" s="108">
        <f t="shared" si="9"/>
        <v>34</v>
      </c>
      <c r="D96" s="32" t="s">
        <v>614</v>
      </c>
      <c r="E96" s="32" t="s">
        <v>81</v>
      </c>
      <c r="F96" s="9">
        <v>29</v>
      </c>
      <c r="H96" s="9">
        <f t="shared" si="5"/>
        <v>89</v>
      </c>
      <c r="I96" s="110">
        <f t="shared" si="6"/>
        <v>0.85576923076923073</v>
      </c>
      <c r="J96" s="9">
        <f t="shared" si="7"/>
        <v>13</v>
      </c>
      <c r="K96" s="111">
        <f t="shared" si="8"/>
        <v>0.125</v>
      </c>
    </row>
    <row r="97" spans="2:11" ht="15.75" customHeight="1">
      <c r="B97" s="107">
        <v>92</v>
      </c>
      <c r="C97" s="108">
        <f t="shared" si="9"/>
        <v>35</v>
      </c>
      <c r="D97" s="32" t="s">
        <v>78</v>
      </c>
      <c r="E97" s="36" t="s">
        <v>53</v>
      </c>
      <c r="F97" s="9">
        <v>28</v>
      </c>
      <c r="H97" s="9">
        <f t="shared" si="5"/>
        <v>91</v>
      </c>
      <c r="I97" s="110">
        <f t="shared" si="6"/>
        <v>0.875</v>
      </c>
      <c r="J97" s="9">
        <f t="shared" si="7"/>
        <v>11</v>
      </c>
      <c r="K97" s="111">
        <f t="shared" si="8"/>
        <v>0.10576923076923077</v>
      </c>
    </row>
    <row r="98" spans="2:11" ht="15.75" customHeight="1">
      <c r="B98" s="107">
        <v>93</v>
      </c>
      <c r="C98" s="108">
        <f t="shared" si="9"/>
        <v>35</v>
      </c>
      <c r="D98" s="32" t="s">
        <v>609</v>
      </c>
      <c r="E98" s="32" t="s">
        <v>589</v>
      </c>
      <c r="F98" s="9">
        <v>28</v>
      </c>
      <c r="H98" s="9">
        <f t="shared" si="5"/>
        <v>91</v>
      </c>
      <c r="I98" s="110">
        <f t="shared" si="6"/>
        <v>0.875</v>
      </c>
      <c r="J98" s="9">
        <f t="shared" si="7"/>
        <v>11</v>
      </c>
      <c r="K98" s="111">
        <f t="shared" si="8"/>
        <v>0.10576923076923077</v>
      </c>
    </row>
    <row r="99" spans="2:11" ht="15.75" customHeight="1">
      <c r="B99" s="107">
        <v>94</v>
      </c>
      <c r="C99" s="108">
        <f t="shared" si="9"/>
        <v>36</v>
      </c>
      <c r="D99" s="32" t="s">
        <v>615</v>
      </c>
      <c r="E99" s="32" t="s">
        <v>81</v>
      </c>
      <c r="F99" s="9">
        <v>27</v>
      </c>
      <c r="H99" s="9">
        <f t="shared" si="5"/>
        <v>93</v>
      </c>
      <c r="I99" s="110">
        <f t="shared" si="6"/>
        <v>0.89423076923076927</v>
      </c>
      <c r="J99" s="9">
        <f t="shared" si="7"/>
        <v>10</v>
      </c>
      <c r="K99" s="111">
        <f t="shared" si="8"/>
        <v>9.6153846153846159E-2</v>
      </c>
    </row>
    <row r="100" spans="2:11" ht="15.75" customHeight="1">
      <c r="B100" s="107">
        <v>95</v>
      </c>
      <c r="C100" s="108">
        <f t="shared" si="9"/>
        <v>37</v>
      </c>
      <c r="D100" s="32" t="s">
        <v>359</v>
      </c>
      <c r="E100" s="32" t="s">
        <v>94</v>
      </c>
      <c r="F100" s="9">
        <v>26</v>
      </c>
      <c r="H100" s="9">
        <f t="shared" si="5"/>
        <v>94</v>
      </c>
      <c r="I100" s="110">
        <f t="shared" si="6"/>
        <v>0.90384615384615385</v>
      </c>
      <c r="J100" s="9">
        <f t="shared" si="7"/>
        <v>9</v>
      </c>
      <c r="K100" s="111">
        <f t="shared" si="8"/>
        <v>8.6538461538461536E-2</v>
      </c>
    </row>
    <row r="101" spans="2:11" ht="15.75" customHeight="1">
      <c r="B101" s="107">
        <v>96</v>
      </c>
      <c r="C101" s="108">
        <f t="shared" si="9"/>
        <v>38</v>
      </c>
      <c r="D101" s="32" t="s">
        <v>145</v>
      </c>
      <c r="E101" s="32" t="s">
        <v>96</v>
      </c>
      <c r="F101" s="9">
        <v>25</v>
      </c>
      <c r="H101" s="9">
        <f t="shared" si="5"/>
        <v>95</v>
      </c>
      <c r="I101" s="110">
        <f t="shared" si="6"/>
        <v>0.91346153846153844</v>
      </c>
      <c r="J101" s="9">
        <f t="shared" si="7"/>
        <v>8</v>
      </c>
      <c r="K101" s="111">
        <f t="shared" si="8"/>
        <v>7.6923076923076927E-2</v>
      </c>
    </row>
    <row r="102" spans="2:11" ht="15.75" customHeight="1">
      <c r="B102" s="107">
        <v>97</v>
      </c>
      <c r="C102" s="108">
        <f t="shared" si="9"/>
        <v>39</v>
      </c>
      <c r="D102" s="34" t="s">
        <v>561</v>
      </c>
      <c r="E102" s="34" t="s">
        <v>539</v>
      </c>
      <c r="F102" s="14">
        <v>24</v>
      </c>
      <c r="H102" s="9">
        <f t="shared" si="5"/>
        <v>96</v>
      </c>
      <c r="I102" s="110">
        <f t="shared" si="6"/>
        <v>0.92307692307692313</v>
      </c>
      <c r="J102" s="9">
        <f t="shared" si="7"/>
        <v>5</v>
      </c>
      <c r="K102" s="111">
        <f t="shared" si="8"/>
        <v>4.807692307692308E-2</v>
      </c>
    </row>
    <row r="103" spans="2:11" ht="15.75" customHeight="1">
      <c r="B103" s="107">
        <v>98</v>
      </c>
      <c r="C103" s="108">
        <f t="shared" si="9"/>
        <v>39</v>
      </c>
      <c r="D103" s="32" t="s">
        <v>567</v>
      </c>
      <c r="E103" s="32" t="s">
        <v>93</v>
      </c>
      <c r="F103" s="9">
        <v>24</v>
      </c>
      <c r="H103" s="9">
        <f t="shared" si="5"/>
        <v>96</v>
      </c>
      <c r="I103" s="110">
        <f t="shared" si="6"/>
        <v>0.92307692307692313</v>
      </c>
      <c r="J103" s="9">
        <f t="shared" si="7"/>
        <v>5</v>
      </c>
      <c r="K103" s="111">
        <f t="shared" si="8"/>
        <v>4.807692307692308E-2</v>
      </c>
    </row>
    <row r="104" spans="2:11" ht="15.75" customHeight="1">
      <c r="B104" s="107">
        <v>99</v>
      </c>
      <c r="C104" s="108">
        <f t="shared" si="9"/>
        <v>39</v>
      </c>
      <c r="D104" s="32" t="s">
        <v>616</v>
      </c>
      <c r="E104" s="32" t="s">
        <v>81</v>
      </c>
      <c r="F104" s="9">
        <v>24</v>
      </c>
      <c r="H104" s="9">
        <f t="shared" si="5"/>
        <v>96</v>
      </c>
      <c r="I104" s="110">
        <f t="shared" si="6"/>
        <v>0.92307692307692313</v>
      </c>
      <c r="J104" s="9">
        <f t="shared" si="7"/>
        <v>5</v>
      </c>
      <c r="K104" s="111">
        <f t="shared" si="8"/>
        <v>4.807692307692308E-2</v>
      </c>
    </row>
    <row r="105" spans="2:11" ht="15.75" customHeight="1">
      <c r="B105" s="107">
        <v>100</v>
      </c>
      <c r="C105" s="108">
        <f t="shared" si="9"/>
        <v>40</v>
      </c>
      <c r="D105" s="32" t="s">
        <v>146</v>
      </c>
      <c r="E105" s="32" t="s">
        <v>96</v>
      </c>
      <c r="F105" s="9">
        <v>23</v>
      </c>
      <c r="H105" s="9">
        <f t="shared" si="5"/>
        <v>99</v>
      </c>
      <c r="I105" s="110">
        <f t="shared" si="6"/>
        <v>0.95192307692307687</v>
      </c>
      <c r="J105" s="9">
        <f t="shared" si="7"/>
        <v>4</v>
      </c>
      <c r="K105" s="111">
        <f t="shared" si="8"/>
        <v>3.8461538461538464E-2</v>
      </c>
    </row>
    <row r="106" spans="2:11" ht="15.75" customHeight="1">
      <c r="B106" s="107">
        <v>101</v>
      </c>
      <c r="C106" s="108">
        <f t="shared" si="9"/>
        <v>41</v>
      </c>
      <c r="D106" s="32" t="s">
        <v>147</v>
      </c>
      <c r="E106" s="32" t="s">
        <v>96</v>
      </c>
      <c r="F106" s="9">
        <v>18</v>
      </c>
      <c r="H106" s="9">
        <f t="shared" si="5"/>
        <v>100</v>
      </c>
      <c r="I106" s="110">
        <f t="shared" si="6"/>
        <v>0.96153846153846156</v>
      </c>
      <c r="J106" s="9">
        <f t="shared" si="7"/>
        <v>3</v>
      </c>
      <c r="K106" s="111">
        <f t="shared" si="8"/>
        <v>2.8846153846153848E-2</v>
      </c>
    </row>
    <row r="107" spans="2:11" ht="15.75" customHeight="1">
      <c r="B107" s="107">
        <v>102</v>
      </c>
      <c r="C107" s="108">
        <f t="shared" si="9"/>
        <v>42</v>
      </c>
      <c r="D107" s="32" t="s">
        <v>148</v>
      </c>
      <c r="E107" s="32" t="s">
        <v>96</v>
      </c>
      <c r="F107" s="9">
        <v>14</v>
      </c>
      <c r="H107" s="9">
        <f t="shared" si="5"/>
        <v>101</v>
      </c>
      <c r="I107" s="110">
        <f t="shared" si="6"/>
        <v>0.97115384615384615</v>
      </c>
      <c r="J107" s="9">
        <f t="shared" si="7"/>
        <v>2</v>
      </c>
      <c r="K107" s="111">
        <f t="shared" si="8"/>
        <v>1.9230769230769232E-2</v>
      </c>
    </row>
    <row r="108" spans="2:11" ht="15.75" customHeight="1">
      <c r="B108" s="107">
        <v>103</v>
      </c>
      <c r="C108" s="108">
        <f t="shared" si="9"/>
        <v>43</v>
      </c>
      <c r="D108" s="32" t="s">
        <v>617</v>
      </c>
      <c r="E108" s="32" t="s">
        <v>81</v>
      </c>
      <c r="F108" s="9">
        <v>13</v>
      </c>
      <c r="H108" s="9">
        <f t="shared" si="5"/>
        <v>102</v>
      </c>
      <c r="I108" s="110">
        <f t="shared" si="6"/>
        <v>0.98076923076923073</v>
      </c>
      <c r="J108" s="9">
        <f t="shared" si="7"/>
        <v>1</v>
      </c>
      <c r="K108" s="111">
        <f t="shared" si="8"/>
        <v>9.6153846153846159E-3</v>
      </c>
    </row>
    <row r="109" spans="2:11" ht="15.75" customHeight="1">
      <c r="B109" s="107">
        <v>104</v>
      </c>
      <c r="C109" s="108">
        <f t="shared" si="9"/>
        <v>44</v>
      </c>
      <c r="D109" s="32" t="s">
        <v>149</v>
      </c>
      <c r="E109" s="32" t="s">
        <v>96</v>
      </c>
      <c r="F109" s="9">
        <v>12</v>
      </c>
      <c r="H109" s="9">
        <f t="shared" si="5"/>
        <v>103</v>
      </c>
      <c r="I109" s="110">
        <f t="shared" si="6"/>
        <v>0.99038461538461542</v>
      </c>
      <c r="J109" s="9">
        <v>0</v>
      </c>
      <c r="K109" s="111">
        <f t="shared" si="8"/>
        <v>0</v>
      </c>
    </row>
    <row r="110" spans="2:11" ht="15.75" customHeight="1">
      <c r="B110" s="109"/>
      <c r="C110" s="102"/>
    </row>
    <row r="111" spans="2:11" ht="15.75" customHeight="1">
      <c r="B111" s="109"/>
      <c r="C111" s="102"/>
    </row>
    <row r="112" spans="2:11" ht="15.75" customHeight="1">
      <c r="B112" s="109"/>
      <c r="C112" s="102"/>
    </row>
    <row r="113" spans="2:6" ht="15.75" customHeight="1">
      <c r="B113" s="109"/>
      <c r="C113" s="102"/>
      <c r="E113" s="40" t="s">
        <v>659</v>
      </c>
      <c r="F113" s="25">
        <f>MAX(F6:F109)</f>
        <v>76</v>
      </c>
    </row>
    <row r="114" spans="2:6" ht="15.75" customHeight="1">
      <c r="B114" s="109"/>
      <c r="C114" s="102"/>
      <c r="E114" s="40" t="s">
        <v>661</v>
      </c>
      <c r="F114" s="25">
        <f>MIN(F6:F109)</f>
        <v>12</v>
      </c>
    </row>
    <row r="115" spans="2:6" ht="15.75" customHeight="1">
      <c r="B115" s="109"/>
      <c r="C115" s="102"/>
      <c r="E115" s="40" t="s">
        <v>662</v>
      </c>
      <c r="F115" s="25">
        <f>AVERAGE(F6:F109)</f>
        <v>41.307692307692307</v>
      </c>
    </row>
    <row r="116" spans="2:6" ht="15.75" customHeight="1">
      <c r="B116" s="109"/>
      <c r="C116" s="102"/>
      <c r="E116" s="40" t="s">
        <v>660</v>
      </c>
      <c r="F116" s="25">
        <f>MEDIAN(F6:F109)</f>
        <v>40.5</v>
      </c>
    </row>
    <row r="117" spans="2:6" ht="15.75" customHeight="1">
      <c r="B117" s="109"/>
      <c r="C117" s="102"/>
    </row>
    <row r="118" spans="2:6" ht="15.75" customHeight="1">
      <c r="B118" s="109"/>
      <c r="C118" s="102"/>
    </row>
    <row r="119" spans="2:6" ht="15.75" customHeight="1">
      <c r="B119" s="109"/>
      <c r="C119" s="102"/>
    </row>
    <row r="120" spans="2:6" ht="15.75" customHeight="1">
      <c r="B120" s="109"/>
      <c r="C120" s="102"/>
    </row>
    <row r="121" spans="2:6" ht="15.75" customHeight="1">
      <c r="B121" s="109"/>
      <c r="C121" s="102"/>
    </row>
    <row r="122" spans="2:6" ht="15.75" customHeight="1">
      <c r="B122" s="109"/>
      <c r="C122" s="102"/>
    </row>
    <row r="123" spans="2:6" ht="15.75" customHeight="1">
      <c r="B123" s="109"/>
      <c r="C123" s="102"/>
    </row>
    <row r="124" spans="2:6" ht="15.75" customHeight="1">
      <c r="B124" s="109"/>
      <c r="C124" s="102"/>
    </row>
    <row r="125" spans="2:6" ht="15.75" customHeight="1">
      <c r="B125" s="109"/>
      <c r="C125" s="102"/>
    </row>
    <row r="126" spans="2:6" ht="15.75" customHeight="1">
      <c r="B126" s="109"/>
      <c r="C126" s="102"/>
    </row>
    <row r="127" spans="2:6" ht="15.75" customHeight="1">
      <c r="B127" s="109"/>
      <c r="C127" s="102"/>
    </row>
    <row r="128" spans="2:6" ht="15.75" customHeight="1">
      <c r="B128" s="109"/>
      <c r="C128" s="102"/>
    </row>
    <row r="129" spans="2:3" ht="15.75" customHeight="1">
      <c r="B129" s="109"/>
      <c r="C129" s="102"/>
    </row>
    <row r="130" spans="2:3" ht="15.75" customHeight="1">
      <c r="B130" s="109"/>
      <c r="C130" s="102"/>
    </row>
    <row r="131" spans="2:3" ht="15.75" customHeight="1">
      <c r="B131" s="109"/>
      <c r="C131" s="102"/>
    </row>
    <row r="132" spans="2:3" ht="15.75" customHeight="1">
      <c r="B132" s="109"/>
      <c r="C132" s="102"/>
    </row>
    <row r="133" spans="2:3" ht="15.75" customHeight="1">
      <c r="B133" s="109"/>
      <c r="C133" s="102"/>
    </row>
    <row r="134" spans="2:3" ht="15.75" customHeight="1">
      <c r="B134" s="109"/>
      <c r="C134" s="102"/>
    </row>
    <row r="135" spans="2:3" ht="15.75" customHeight="1">
      <c r="B135" s="109"/>
      <c r="C135" s="102"/>
    </row>
    <row r="136" spans="2:3" ht="15.75" customHeight="1">
      <c r="B136" s="109"/>
      <c r="C136" s="102"/>
    </row>
    <row r="137" spans="2:3" ht="15.75" customHeight="1">
      <c r="B137" s="109"/>
      <c r="C137" s="102"/>
    </row>
    <row r="138" spans="2:3" ht="15.75" customHeight="1">
      <c r="B138" s="109"/>
      <c r="C138" s="102"/>
    </row>
    <row r="139" spans="2:3" ht="15.75" customHeight="1">
      <c r="B139" s="109"/>
      <c r="C139" s="102"/>
    </row>
    <row r="140" spans="2:3" ht="15.75" customHeight="1">
      <c r="B140" s="109"/>
      <c r="C140" s="102"/>
    </row>
    <row r="141" spans="2:3" ht="15.75" customHeight="1">
      <c r="B141" s="109"/>
      <c r="C141" s="102"/>
    </row>
    <row r="142" spans="2:3" ht="15.75" customHeight="1">
      <c r="B142" s="109"/>
      <c r="C142" s="102"/>
    </row>
    <row r="143" spans="2:3" ht="15.75" customHeight="1">
      <c r="B143" s="109"/>
      <c r="C143" s="102"/>
    </row>
    <row r="144" spans="2:3" ht="15.75" customHeight="1">
      <c r="B144" s="109"/>
      <c r="C144" s="102"/>
    </row>
    <row r="145" spans="2:3" ht="15.75" customHeight="1">
      <c r="B145" s="109"/>
      <c r="C145" s="102"/>
    </row>
    <row r="146" spans="2:3" ht="15.75" customHeight="1">
      <c r="B146" s="109"/>
      <c r="C146" s="102"/>
    </row>
    <row r="147" spans="2:3" ht="15.75" customHeight="1">
      <c r="B147" s="109"/>
      <c r="C147" s="102"/>
    </row>
    <row r="148" spans="2:3" ht="15.75" customHeight="1">
      <c r="B148" s="109"/>
      <c r="C148" s="102"/>
    </row>
    <row r="149" spans="2:3" ht="15.75" customHeight="1">
      <c r="B149" s="109"/>
      <c r="C149" s="102"/>
    </row>
    <row r="150" spans="2:3" ht="15.75" customHeight="1">
      <c r="B150" s="109"/>
      <c r="C150" s="102"/>
    </row>
    <row r="151" spans="2:3" ht="15.75" customHeight="1">
      <c r="B151" s="109"/>
      <c r="C151" s="102"/>
    </row>
    <row r="152" spans="2:3" ht="15.75" customHeight="1">
      <c r="B152" s="109"/>
      <c r="C152" s="102"/>
    </row>
    <row r="153" spans="2:3" ht="15.75" customHeight="1">
      <c r="B153" s="109"/>
      <c r="C153" s="102"/>
    </row>
    <row r="154" spans="2:3" ht="15.75" customHeight="1">
      <c r="B154" s="109"/>
      <c r="C154" s="102"/>
    </row>
    <row r="155" spans="2:3" ht="15.75" customHeight="1">
      <c r="B155" s="109"/>
      <c r="C155" s="102"/>
    </row>
    <row r="156" spans="2:3" ht="15.75" customHeight="1">
      <c r="B156" s="109"/>
      <c r="C156" s="102"/>
    </row>
    <row r="157" spans="2:3" ht="15.75" customHeight="1">
      <c r="B157" s="109"/>
      <c r="C157" s="102"/>
    </row>
    <row r="158" spans="2:3" ht="15.75" customHeight="1">
      <c r="B158" s="109"/>
      <c r="C158" s="102"/>
    </row>
    <row r="159" spans="2:3" ht="15.75" customHeight="1">
      <c r="B159" s="109"/>
      <c r="C159" s="102"/>
    </row>
    <row r="160" spans="2:3" ht="15.75" customHeight="1">
      <c r="B160" s="109"/>
      <c r="C160" s="102"/>
    </row>
    <row r="161" spans="2:3" ht="15.75" customHeight="1">
      <c r="B161" s="109"/>
      <c r="C161" s="102"/>
    </row>
    <row r="162" spans="2:3" ht="15.75" customHeight="1">
      <c r="B162" s="109"/>
      <c r="C162" s="102"/>
    </row>
    <row r="163" spans="2:3" ht="15.75" customHeight="1">
      <c r="B163" s="109"/>
      <c r="C163" s="102"/>
    </row>
    <row r="164" spans="2:3" ht="15.75" customHeight="1">
      <c r="B164" s="109"/>
      <c r="C164" s="102"/>
    </row>
    <row r="165" spans="2:3" ht="15.75" customHeight="1">
      <c r="B165" s="109"/>
      <c r="C165" s="102"/>
    </row>
    <row r="166" spans="2:3" ht="15.75" customHeight="1">
      <c r="B166" s="109"/>
      <c r="C166" s="102"/>
    </row>
    <row r="167" spans="2:3" ht="15.75" customHeight="1">
      <c r="B167" s="109"/>
      <c r="C167" s="102"/>
    </row>
    <row r="168" spans="2:3" ht="15.75" customHeight="1">
      <c r="B168" s="109"/>
      <c r="C168" s="102"/>
    </row>
    <row r="169" spans="2:3" ht="15.75" customHeight="1">
      <c r="B169" s="109"/>
      <c r="C169" s="102"/>
    </row>
    <row r="170" spans="2:3" ht="15.75" customHeight="1">
      <c r="B170" s="109"/>
      <c r="C170" s="102"/>
    </row>
    <row r="171" spans="2:3" ht="15.75" customHeight="1">
      <c r="B171" s="109"/>
      <c r="C171" s="102"/>
    </row>
    <row r="172" spans="2:3" ht="15.75" customHeight="1">
      <c r="B172" s="109"/>
      <c r="C172" s="102"/>
    </row>
    <row r="173" spans="2:3" ht="15.75" customHeight="1">
      <c r="B173" s="109"/>
      <c r="C173" s="102"/>
    </row>
    <row r="174" spans="2:3" ht="15.75" customHeight="1">
      <c r="B174" s="109"/>
      <c r="C174" s="102"/>
    </row>
    <row r="175" spans="2:3" ht="15.75" customHeight="1">
      <c r="B175" s="109"/>
      <c r="C175" s="102"/>
    </row>
    <row r="176" spans="2:3" ht="15.75" customHeight="1">
      <c r="B176" s="109"/>
      <c r="C176" s="102"/>
    </row>
    <row r="177" spans="2:3" ht="15.75" customHeight="1">
      <c r="B177" s="109"/>
      <c r="C177" s="102"/>
    </row>
    <row r="178" spans="2:3" ht="15.75" customHeight="1">
      <c r="B178" s="109"/>
      <c r="C178" s="102"/>
    </row>
    <row r="179" spans="2:3" ht="15.75" customHeight="1">
      <c r="B179" s="109"/>
      <c r="C179" s="102"/>
    </row>
    <row r="180" spans="2:3" ht="15.75" customHeight="1">
      <c r="B180" s="109"/>
      <c r="C180" s="102"/>
    </row>
    <row r="181" spans="2:3" ht="15.75" customHeight="1">
      <c r="B181" s="109"/>
      <c r="C181" s="102"/>
    </row>
    <row r="182" spans="2:3" ht="15.75" customHeight="1">
      <c r="B182" s="109"/>
      <c r="C182" s="102"/>
    </row>
    <row r="183" spans="2:3" ht="15.75" customHeight="1">
      <c r="B183" s="109"/>
      <c r="C183" s="102"/>
    </row>
    <row r="184" spans="2:3" ht="15.75" customHeight="1">
      <c r="B184" s="109"/>
      <c r="C184" s="102"/>
    </row>
    <row r="185" spans="2:3" ht="15.75" customHeight="1">
      <c r="B185" s="109"/>
      <c r="C185" s="102"/>
    </row>
    <row r="186" spans="2:3" ht="15.75" customHeight="1">
      <c r="B186" s="109"/>
      <c r="C186" s="102"/>
    </row>
    <row r="187" spans="2:3" ht="15.75" customHeight="1">
      <c r="B187" s="109"/>
      <c r="C187" s="102"/>
    </row>
    <row r="188" spans="2:3" ht="15.75" customHeight="1">
      <c r="B188" s="109"/>
      <c r="C188" s="102"/>
    </row>
    <row r="189" spans="2:3" ht="15.75" customHeight="1">
      <c r="B189" s="109"/>
      <c r="C189" s="102"/>
    </row>
    <row r="190" spans="2:3" ht="15.75" customHeight="1">
      <c r="B190" s="109"/>
      <c r="C190" s="102"/>
    </row>
  </sheetData>
  <autoFilter ref="B5:F109"/>
  <sortState ref="D6:F109">
    <sortCondition descending="1" ref="F6:F109"/>
  </sortState>
  <mergeCells count="3">
    <mergeCell ref="A1:D1"/>
    <mergeCell ref="H5:I5"/>
    <mergeCell ref="J5:K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2.Runde</vt:lpstr>
      <vt:lpstr>Statistik</vt:lpstr>
      <vt:lpstr>Jahrgang 1</vt:lpstr>
      <vt:lpstr>Jahrgang 2</vt:lpstr>
      <vt:lpstr>Jahrgang 3</vt:lpstr>
      <vt:lpstr>Jahrgang 4</vt:lpstr>
    </vt:vector>
  </TitlesOfParts>
  <Company>MNAMK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Tanári_1</dc:creator>
  <cp:lastModifiedBy>Norbi</cp:lastModifiedBy>
  <dcterms:created xsi:type="dcterms:W3CDTF">2011-11-22T09:05:08Z</dcterms:created>
  <dcterms:modified xsi:type="dcterms:W3CDTF">2011-12-13T08:56:53Z</dcterms:modified>
</cp:coreProperties>
</file>